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undq\Documents\2020 save at work\"/>
    </mc:Choice>
  </mc:AlternateContent>
  <bookViews>
    <workbookView xWindow="0" yWindow="0" windowWidth="23040" windowHeight="9210" tabRatio="850"/>
  </bookViews>
  <sheets>
    <sheet name="CH1" sheetId="1" r:id="rId1"/>
    <sheet name="CH3" sheetId="2" r:id="rId2"/>
    <sheet name="CH4" sheetId="3" r:id="rId3"/>
    <sheet name="CH5" sheetId="4" r:id="rId4"/>
    <sheet name="CH6" sheetId="5" r:id="rId5"/>
    <sheet name="CH7" sheetId="6" r:id="rId6"/>
    <sheet name="CH8" sheetId="7" r:id="rId7"/>
    <sheet name="CH9" sheetId="8" r:id="rId8"/>
    <sheet name="CH10" sheetId="9" r:id="rId9"/>
    <sheet name="CH11" sheetId="10" r:id="rId10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1" l="1"/>
  <c r="F7" i="9"/>
  <c r="E7" i="9"/>
  <c r="C7" i="9"/>
  <c r="B7" i="9"/>
  <c r="P6" i="8"/>
  <c r="P5" i="8"/>
  <c r="S5" i="8"/>
  <c r="T5" i="8"/>
  <c r="L4" i="3"/>
  <c r="K4" i="3"/>
  <c r="D28" i="3"/>
  <c r="C28" i="3"/>
  <c r="B28" i="3"/>
  <c r="D19" i="3"/>
  <c r="C19" i="3"/>
  <c r="B19" i="3"/>
  <c r="D8" i="3"/>
  <c r="C8" i="3"/>
  <c r="B8" i="3"/>
  <c r="D4" i="3"/>
  <c r="C4" i="3"/>
  <c r="B4" i="3"/>
  <c r="B8" i="1"/>
  <c r="B5" i="1"/>
</calcChain>
</file>

<file path=xl/sharedStrings.xml><?xml version="1.0" encoding="utf-8"?>
<sst xmlns="http://schemas.openxmlformats.org/spreadsheetml/2006/main" count="352" uniqueCount="259">
  <si>
    <t>United States</t>
  </si>
  <si>
    <t>Mexico</t>
  </si>
  <si>
    <t>2012 Midyear Population</t>
  </si>
  <si>
    <t>2013 Midyear Population</t>
  </si>
  <si>
    <t>Growth between Both Years</t>
  </si>
  <si>
    <t>Births between Both Years</t>
  </si>
  <si>
    <t>Deaths between Both Years</t>
  </si>
  <si>
    <t>Natural Increase between Both Years</t>
  </si>
  <si>
    <t>Net Migration between Both Years</t>
  </si>
  <si>
    <t>Crude Birth Rate</t>
  </si>
  <si>
    <t>Crude Death Rate</t>
  </si>
  <si>
    <t>Crude Rate of Natural Increase (%)</t>
  </si>
  <si>
    <t>Crude Growth Rate</t>
  </si>
  <si>
    <t>Japan</t>
  </si>
  <si>
    <t>Bangladesh</t>
  </si>
  <si>
    <t>Midyear</t>
  </si>
  <si>
    <t>Midyear Population</t>
  </si>
  <si>
    <t>Increment During Year</t>
  </si>
  <si>
    <t>Males</t>
  </si>
  <si>
    <t>Females</t>
  </si>
  <si>
    <t>Total</t>
  </si>
  <si>
    <t>Ages</t>
  </si>
  <si>
    <t>All Ages</t>
  </si>
  <si>
    <t xml:space="preserve"> 0-4</t>
  </si>
  <si>
    <t xml:space="preserve"> 5-9</t>
  </si>
  <si>
    <t xml:space="preserve"> 10-14</t>
  </si>
  <si>
    <t>Subtotal, 0-14</t>
  </si>
  <si>
    <t xml:space="preserve"> 15-19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</si>
  <si>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</si>
  <si>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</si>
  <si>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</si>
  <si>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</si>
  <si>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</si>
  <si>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</si>
  <si>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</si>
  <si>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</si>
  <si>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</si>
  <si>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>Subtotal, 15-64</t>
  </si>
  <si>
    <t xml:space="preserve"> 65-69</t>
  </si>
  <si>
    <t xml:space="preserve"> 70-74</t>
  </si>
  <si>
    <t xml:space="preserve"> 75-79</t>
  </si>
  <si>
    <t xml:space="preserve"> 80-84</t>
  </si>
  <si>
    <t xml:space="preserve"> 85-89</t>
  </si>
  <si>
    <t xml:space="preserve"> 90-94</t>
  </si>
  <si>
    <t xml:space="preserve"> 95-99</t>
  </si>
  <si>
    <t xml:space="preserve"> 100+</t>
  </si>
  <si>
    <t>Subtotal, 65+</t>
  </si>
  <si>
    <t>Measure</t>
  </si>
  <si>
    <t>India</t>
  </si>
  <si>
    <t>Percent of Total Population</t>
  </si>
  <si>
    <t> Under 15</t>
  </si>
  <si>
    <t> 15–64</t>
  </si>
  <si>
    <t> 65 and over</t>
  </si>
  <si>
    <t>Age Dependency Ratio</t>
  </si>
  <si>
    <t>Sex Ratio at Ages</t>
  </si>
  <si>
    <t>Table E1-1: Population Data for the U.S. and Mexico, 2012-2013</t>
  </si>
  <si>
    <t>Table E1-2: Crude Rates for the U.S. and Mexico, 2012</t>
  </si>
  <si>
    <t>Table E3-1: Projected Population at Constant Growth Rates</t>
  </si>
  <si>
    <t>Table E4-1: Estimated Age-Sex Distribution of India Population, 2020</t>
  </si>
  <si>
    <t>In Thousands</t>
  </si>
  <si>
    <t>Table E4-2: Estimated Age-Sex Structure of Japan and India, 2020</t>
  </si>
  <si>
    <t>Percentages</t>
  </si>
  <si>
    <t xml:space="preserve"> </t>
  </si>
  <si>
    <t>Deaths</t>
  </si>
  <si>
    <t>Population</t>
  </si>
  <si>
    <t>Rate per Thousand</t>
  </si>
  <si>
    <t>Under 1</t>
  </si>
  <si>
    <t>1–4</t>
  </si>
  <si>
    <t>5–14</t>
  </si>
  <si>
    <t>15–24</t>
  </si>
  <si>
    <t>25–34</t>
  </si>
  <si>
    <t>35–44</t>
  </si>
  <si>
    <t>45–54</t>
  </si>
  <si>
    <t>55–64</t>
  </si>
  <si>
    <t>65–74</t>
  </si>
  <si>
    <t>75–84</t>
  </si>
  <si>
    <t>85+</t>
  </si>
  <si>
    <t>Table E4-3: Estimated Age-Sex Distribution of India Population, 2050</t>
  </si>
  <si>
    <t>Table E4-4: Computing Age-Sex Specific Death Rates for U.S. Women, 2011</t>
  </si>
  <si>
    <t xml:space="preserve">Age Interval </t>
  </si>
  <si>
    <t>Proportion Dying</t>
  </si>
  <si>
    <t>Number Living at Beginning of Age Interval (of 100,000 Born Alive)</t>
  </si>
  <si>
    <t>Number Dying During Age Interval (of 100,000 Born Alive)</t>
  </si>
  <si>
    <t>In the Age Interval</t>
  </si>
  <si>
    <t>Person-Years Lived in This and All Subsequent Age Intervals</t>
  </si>
  <si>
    <t>Average Remaining Lifetime</t>
  </si>
  <si>
    <t>x to x + n</t>
  </si>
  <si>
    <t>&lt;1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</si>
  <si>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</si>
  <si>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</si>
  <si>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</si>
  <si>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</si>
  <si>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</si>
  <si>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</si>
  <si>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</si>
  <si>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</si>
  <si>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</si>
  <si>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</si>
  <si>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</si>
  <si>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</si>
  <si>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</si>
  <si>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</si>
  <si>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</si>
  <si>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</si>
  <si>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</si>
  <si>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</si>
  <si>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</si>
  <si>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</si>
  <si>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</si>
  <si>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Table E5-1: Male Life Table, Sweden, 2011</t>
  </si>
  <si>
    <t>nqx</t>
  </si>
  <si>
    <t>lx</t>
  </si>
  <si>
    <t>ndx</t>
  </si>
  <si>
    <t>nLx</t>
  </si>
  <si>
    <t>Tx</t>
  </si>
  <si>
    <t>ex</t>
  </si>
  <si>
    <t xml:space="preserve">Adults and Adolescents </t>
  </si>
  <si>
    <t>Children Under 13</t>
  </si>
  <si>
    <t>1. July 1, 2009 Population</t>
  </si>
  <si>
    <t>2. Living with AIDS at the End of 2009</t>
  </si>
  <si>
    <t>3. AIDS Prevalence Rate</t>
  </si>
  <si>
    <t>4. Living with HIV at the End of 2009</t>
  </si>
  <si>
    <t>5. HIV Prevalence Rate</t>
  </si>
  <si>
    <t>6. Estimated Population at Risk</t>
  </si>
  <si>
    <t>7. HIV Cases Reported in 2009</t>
  </si>
  <si>
    <t>8. HIV Incidence Rate</t>
  </si>
  <si>
    <t>Table E6-1: HIV/AIDS Incidence and Prevalence Estimates, U.S. 2009</t>
  </si>
  <si>
    <t>Population and Rate Estimates</t>
  </si>
  <si>
    <t>Births</t>
  </si>
  <si>
    <t>Births per 1,000 Women</t>
  </si>
  <si>
    <t>Projected Resulting Births during Age Interval</t>
  </si>
  <si>
    <t>Age</t>
  </si>
  <si>
    <t>15–19</t>
  </si>
  <si>
    <t>20–24</t>
  </si>
  <si>
    <t>25–29</t>
  </si>
  <si>
    <t>30–34</t>
  </si>
  <si>
    <t>35–39</t>
  </si>
  <si>
    <t>40–44</t>
  </si>
  <si>
    <t>45–49</t>
  </si>
  <si>
    <t>Ethnic Categorya</t>
  </si>
  <si>
    <t>White</t>
  </si>
  <si>
    <t>Black</t>
  </si>
  <si>
    <t>Other</t>
  </si>
  <si>
    <t>Hispanic</t>
  </si>
  <si>
    <t>Table E7-1: Age-Specific Fertility Rates, Brazil 2015</t>
  </si>
  <si>
    <t>Midyear Female Population</t>
  </si>
  <si>
    <t>Table E7-2: Estimated Abortion Rates and Ratios by Ethnic Category, U.S. 2009</t>
  </si>
  <si>
    <t> Number of Abortions      (in 1,000s)</t>
  </si>
  <si>
    <t>Women Aged 15–44             (in 1,000s)</t>
  </si>
  <si>
    <t>Rate              (per 1,000)</t>
  </si>
  <si>
    <t>Live Births      (in 1,000s)</t>
  </si>
  <si>
    <t>Ratio            (per 1,000    Live Births)</t>
  </si>
  <si>
    <t>Male Population Midyear 2015</t>
  </si>
  <si>
    <t>Proportional Distribution by Marital Status, 1890</t>
  </si>
  <si>
    <t>Single</t>
  </si>
  <si>
    <t>Married</t>
  </si>
  <si>
    <t>Widowed</t>
  </si>
  <si>
    <t>Divorced</t>
  </si>
  <si>
    <t>65 and over</t>
  </si>
  <si>
    <t>Expected Number in Marital Status</t>
  </si>
  <si>
    <t>Percent in Status</t>
  </si>
  <si>
    <t>2015 Standardized</t>
  </si>
  <si>
    <t>1890 Unstandardized</t>
  </si>
  <si>
    <t>Table E8-1: Calculation of Percent Distribution by Marital Status for U.S. Males in 1890, Standardized by Age to the 2015 U.S. Male Population Distribution</t>
  </si>
  <si>
    <t>Year</t>
  </si>
  <si>
    <t>Total Population (1,000s)</t>
  </si>
  <si>
    <t>Married Females 15 Years Old and Over (1,000s)</t>
  </si>
  <si>
    <t>Marriages</t>
  </si>
  <si>
    <t>Divorces</t>
  </si>
  <si>
    <t>Crude Marriage Rate</t>
  </si>
  <si>
    <t>Crude Divorce Rate</t>
  </si>
  <si>
    <t>General Divorce Rate</t>
  </si>
  <si>
    <t>Table E8-2: Calculation of Marriage and Divorce Rates, Japan 2010 and 2005</t>
  </si>
  <si>
    <t>Residence March 2012</t>
  </si>
  <si>
    <t>Northeast</t>
  </si>
  <si>
    <t>Midwest</t>
  </si>
  <si>
    <t>South</t>
  </si>
  <si>
    <t>West</t>
  </si>
  <si>
    <t>Residence March 2011</t>
  </si>
  <si>
    <t>—</t>
  </si>
  <si>
    <t>= (2) – (1)</t>
  </si>
  <si>
    <t>= (4) – (5)</t>
  </si>
  <si>
    <t>= (3) – (6)</t>
  </si>
  <si>
    <t>Table E9-1: Region of Residence for Those Who Migrated between Regions, 2011 to 2012 United States</t>
  </si>
  <si>
    <t>Table E9-2: Resident and Interregional Migration Populations between Areas A and B, by Sex 2010 to 2015</t>
  </si>
  <si>
    <t>Resident,</t>
  </si>
  <si>
    <t>Area A</t>
  </si>
  <si>
    <t>Jan. 2010</t>
  </si>
  <si>
    <t>Sex</t>
  </si>
  <si>
    <t>Migrant,</t>
  </si>
  <si>
    <t>Area B,</t>
  </si>
  <si>
    <t>2010-2015</t>
  </si>
  <si>
    <t>Area A to B</t>
  </si>
  <si>
    <t>Area B to A</t>
  </si>
  <si>
    <t>Male</t>
  </si>
  <si>
    <t>Female</t>
  </si>
  <si>
    <t>Ratio</t>
  </si>
  <si>
    <t>Table E9-3: Estimating Net Migration by the Vital Statistics Method</t>
  </si>
  <si>
    <t xml:space="preserve">Population </t>
  </si>
  <si>
    <t xml:space="preserve">Net </t>
  </si>
  <si>
    <t>Change</t>
  </si>
  <si>
    <t xml:space="preserve">Natural </t>
  </si>
  <si>
    <t>Increase</t>
  </si>
  <si>
    <t xml:space="preserve">Estimated </t>
  </si>
  <si>
    <t>Net Migration</t>
  </si>
  <si>
    <t>Urban</t>
  </si>
  <si>
    <t>Rural</t>
  </si>
  <si>
    <t>Percent Urban</t>
  </si>
  <si>
    <t>Ratio Urban/Rural × 100</t>
  </si>
  <si>
    <t>Table E10-1: Degree of Estimated and Projected Urbanization in China, 1980-2030</t>
  </si>
  <si>
    <t>Population (in 1,000s)</t>
  </si>
  <si>
    <t>1980-1990</t>
  </si>
  <si>
    <t>1990-2000</t>
  </si>
  <si>
    <t>2000-2010</t>
  </si>
  <si>
    <t>2010-2020</t>
  </si>
  <si>
    <t>2020-2030</t>
  </si>
  <si>
    <t>Decade Growth Ratio (× 100)</t>
  </si>
  <si>
    <t>Ratio of Urban Growth Ratio to Rural Growth Ratio (× 100)</t>
  </si>
  <si>
    <t>Metropolitan Areas</t>
  </si>
  <si>
    <t> Principal Cities</t>
  </si>
  <si>
    <t> Suburbs</t>
  </si>
  <si>
    <t>Nonmetropolitan Areas</t>
  </si>
  <si>
    <t>Table E10-2: Pace of Urban and Rural Growth and of Urbanization in China, 1980-2030</t>
  </si>
  <si>
    <t xml:space="preserve">Net Internal </t>
  </si>
  <si>
    <t>Migration</t>
  </si>
  <si>
    <t xml:space="preserve">Migrants </t>
  </si>
  <si>
    <t>from Abroad</t>
  </si>
  <si>
    <t xml:space="preserve">Net Total </t>
  </si>
  <si>
    <t>Table E10-3: Migration for Metropolitan and Nonmetropolitan Areas, United States, 2011-2012</t>
  </si>
  <si>
    <t>Hispanic Origin</t>
  </si>
  <si>
    <t>Non-Hispanic White</t>
  </si>
  <si>
    <t>Asian</t>
  </si>
  <si>
    <t>Age Group</t>
  </si>
  <si>
    <t>0–14</t>
  </si>
  <si>
    <t>15–64</t>
  </si>
  <si>
    <t>65+</t>
  </si>
  <si>
    <t>Age-Dependency Ratio</t>
  </si>
  <si>
    <t>Table E11-1: Projected U.S. Ethnic Populations (in 1,000s) by Age Group</t>
  </si>
  <si>
    <t>Census Tract Number</t>
  </si>
  <si>
    <t>Percent of Black Population Residing in Tract</t>
  </si>
  <si>
    <t>Percent of Non-Black Population Residing in Tract</t>
  </si>
  <si>
    <t>Absolute Value of Difference |(1) – (2)|</t>
  </si>
  <si>
    <t>Percent of Hispanic Population Residing in Tract</t>
  </si>
  <si>
    <t>Percent of Non-Hispanic Population Residing in Tract</t>
  </si>
  <si>
    <t>Absolute Value of Difference |(4) – (5)|</t>
  </si>
  <si>
    <t>Amherst, MA</t>
  </si>
  <si>
    <t>Dissimilarity Index  = 32.80</t>
  </si>
  <si>
    <t>Dissimilarity Index  = 25.30</t>
  </si>
  <si>
    <t>Morgantown, WV</t>
  </si>
  <si>
    <t>Dissimilarity Index  = 18.90</t>
  </si>
  <si>
    <t>Table E11-2: Segregation in Two Small University Towns, United States Census Data</t>
  </si>
  <si>
    <t>Total of Differences  = 65.69</t>
  </si>
  <si>
    <t xml:space="preserve">  ÷ 2</t>
  </si>
  <si>
    <t>Total of Differences = 50.56</t>
  </si>
  <si>
    <t xml:space="preserve"> ÷ 2</t>
  </si>
  <si>
    <t>Total of Differences  = 50.42</t>
  </si>
  <si>
    <t>Total of Differences  = 37.74</t>
  </si>
  <si>
    <t xml:space="preserve">Dissimilarity Index  =      </t>
  </si>
  <si>
    <t>2015 Unstandardized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</si>
</sst>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0000"/>
    <numFmt numFmtId="167" formatCode="_(* #,##0.0000_);_(* \(#,##0.0000\);_(* &quot;-&quot;??_);_(@_)"/>
    <numFmt numFmtId="168" formatCode="_-* #,##0_-;\-* #,##0_-;_-* &quot;-&quot;??_-;_-@_-"/>
    <numFmt numFmtId="169" formatCode="###,###,##0;\-###,###,##0;_(&quot;—&quot;"/>
    <numFmt numFmtId="170" formatCode="#0.0;\-#0.0;_(&quot;—&quot;"/>
    <numFmt numFmtId="171" formatCode="0.0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sz val="11"/>
      <color theme="1"/>
      <name val="Calibri"/>
      <scheme val="minor"/>
    </font>
    <font>
      <sz val="12"/>
      <color rgb="FF000000"/>
      <name val="Calibri"/>
      <family val="2"/>
      <scheme val="minor"/>
    </font>
    <font>
      <b/>
      <sz val="10"/>
      <name val="Arial"/>
    </font>
    <font>
      <sz val="11"/>
      <name val="Calibri"/>
      <scheme val="minor"/>
    </font>
    <font>
      <b/>
      <i/>
      <sz val="12"/>
      <name val="Calibri"/>
      <scheme val="minor"/>
    </font>
    <font>
      <b/>
      <sz val="12"/>
      <color rgb="FF000000"/>
      <name val="Calibri"/>
      <scheme val="minor"/>
    </font>
    <font>
      <sz val="11"/>
      <color rgb="FF000000"/>
      <name val="Calibri"/>
      <scheme val="minor"/>
    </font>
    <font>
      <sz val="10"/>
      <name val="Arial"/>
    </font>
    <font>
      <sz val="10"/>
      <color indexed="8"/>
      <name val="Arial"/>
      <family val="2"/>
    </font>
    <font>
      <sz val="12"/>
      <color indexed="8"/>
      <name val="Calibri"/>
      <scheme val="minor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4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1" xfId="0" applyFont="1" applyBorder="1"/>
    <xf numFmtId="3" fontId="0" fillId="0" borderId="1" xfId="0" applyNumberFormat="1" applyFont="1" applyBorder="1"/>
    <xf numFmtId="3" fontId="0" fillId="0" borderId="0" xfId="0" applyNumberFormat="1" applyFont="1"/>
    <xf numFmtId="0" fontId="0" fillId="0" borderId="2" xfId="0" applyFont="1" applyBorder="1"/>
    <xf numFmtId="3" fontId="0" fillId="0" borderId="2" xfId="0" applyNumberFormat="1" applyFont="1" applyBorder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65" fontId="0" fillId="0" borderId="0" xfId="1" applyNumberFormat="1" applyFont="1"/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5" fontId="0" fillId="0" borderId="2" xfId="1" applyNumberFormat="1" applyFont="1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2" fillId="0" borderId="0" xfId="0" applyFont="1"/>
    <xf numFmtId="0" fontId="0" fillId="0" borderId="0" xfId="0" applyFont="1" applyAlignment="1">
      <alignment horizontal="right" vertical="center"/>
    </xf>
    <xf numFmtId="0" fontId="7" fillId="0" borderId="0" xfId="0" applyFont="1"/>
    <xf numFmtId="165" fontId="0" fillId="0" borderId="0" xfId="0" applyNumberForma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2" xfId="0" applyFont="1" applyBorder="1"/>
    <xf numFmtId="0" fontId="6" fillId="0" borderId="2" xfId="0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0" fontId="5" fillId="0" borderId="0" xfId="26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1" fillId="0" borderId="2" xfId="26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/>
    </xf>
    <xf numFmtId="0" fontId="13" fillId="0" borderId="0" xfId="0" applyFont="1"/>
    <xf numFmtId="0" fontId="2" fillId="0" borderId="0" xfId="0" applyFont="1" applyAlignment="1">
      <alignment wrapText="1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0" fontId="8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/>
    </xf>
    <xf numFmtId="167" fontId="0" fillId="0" borderId="0" xfId="0" applyNumberFormat="1"/>
    <xf numFmtId="43" fontId="0" fillId="0" borderId="0" xfId="0" applyNumberFormat="1"/>
    <xf numFmtId="0" fontId="2" fillId="0" borderId="0" xfId="0" applyFont="1" applyBorder="1" applyAlignment="1">
      <alignment wrapText="1"/>
    </xf>
    <xf numFmtId="0" fontId="0" fillId="0" borderId="2" xfId="0" applyBorder="1"/>
    <xf numFmtId="165" fontId="0" fillId="0" borderId="2" xfId="0" applyNumberFormat="1" applyBorder="1"/>
    <xf numFmtId="167" fontId="0" fillId="0" borderId="2" xfId="0" applyNumberFormat="1" applyBorder="1"/>
    <xf numFmtId="165" fontId="0" fillId="0" borderId="0" xfId="0" applyNumberFormat="1" applyBorder="1"/>
    <xf numFmtId="165" fontId="2" fillId="0" borderId="0" xfId="0" applyNumberFormat="1" applyFont="1"/>
    <xf numFmtId="1" fontId="5" fillId="0" borderId="2" xfId="0" applyNumberFormat="1" applyFont="1" applyBorder="1" applyAlignment="1">
      <alignment horizontal="center" vertical="center"/>
    </xf>
    <xf numFmtId="164" fontId="6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8" fontId="10" fillId="0" borderId="0" xfId="1" applyNumberFormat="1" applyFont="1" applyAlignment="1">
      <alignment vertical="center"/>
    </xf>
    <xf numFmtId="164" fontId="10" fillId="0" borderId="2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2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3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wrapText="1"/>
    </xf>
    <xf numFmtId="3" fontId="0" fillId="0" borderId="0" xfId="0" applyNumberFormat="1" applyFont="1" applyAlignment="1">
      <alignment vertical="center"/>
    </xf>
    <xf numFmtId="3" fontId="0" fillId="0" borderId="2" xfId="0" applyNumberFormat="1" applyFont="1" applyBorder="1" applyAlignment="1">
      <alignment vertical="center"/>
    </xf>
    <xf numFmtId="169" fontId="16" fillId="0" borderId="0" xfId="44" applyNumberFormat="1" applyFont="1" applyFill="1" applyBorder="1" applyAlignment="1">
      <alignment horizontal="right" wrapText="1"/>
    </xf>
    <xf numFmtId="170" fontId="16" fillId="0" borderId="0" xfId="44" applyNumberFormat="1" applyFont="1" applyFill="1" applyBorder="1" applyAlignment="1">
      <alignment horizontal="right" wrapText="1"/>
    </xf>
    <xf numFmtId="171" fontId="6" fillId="0" borderId="2" xfId="0" applyNumberFormat="1" applyFont="1" applyBorder="1"/>
    <xf numFmtId="0" fontId="6" fillId="0" borderId="0" xfId="0" applyFont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/>
    </xf>
    <xf numFmtId="0" fontId="0" fillId="0" borderId="0" xfId="0" applyFont="1" applyAlignment="1">
      <alignment vertical="top"/>
    </xf>
    <xf numFmtId="3" fontId="12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/>
    </xf>
    <xf numFmtId="0" fontId="12" fillId="0" borderId="2" xfId="0" applyFont="1" applyBorder="1" applyAlignment="1">
      <alignment vertical="center"/>
    </xf>
    <xf numFmtId="2" fontId="8" fillId="0" borderId="2" xfId="0" applyNumberFormat="1" applyFont="1" applyBorder="1"/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Border="1"/>
    <xf numFmtId="0" fontId="8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4" fontId="0" fillId="0" borderId="0" xfId="0" applyNumberFormat="1" applyFont="1" applyAlignment="1">
      <alignment horizontal="center"/>
    </xf>
    <xf numFmtId="4" fontId="0" fillId="0" borderId="2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/>
    </xf>
    <xf numFmtId="2" fontId="0" fillId="0" borderId="2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171" fontId="8" fillId="0" borderId="0" xfId="0" applyNumberFormat="1" applyFont="1" applyAlignment="1">
      <alignment vertical="center"/>
    </xf>
    <xf numFmtId="171" fontId="8" fillId="0" borderId="0" xfId="0" applyNumberFormat="1" applyFont="1" applyAlignment="1">
      <alignment horizontal="right" vertical="center"/>
    </xf>
    <xf numFmtId="171" fontId="13" fillId="0" borderId="0" xfId="0" applyNumberFormat="1" applyFont="1" applyAlignment="1">
      <alignment vertical="center"/>
    </xf>
    <xf numFmtId="171" fontId="8" fillId="0" borderId="2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5" fontId="2" fillId="0" borderId="3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3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 indent="11"/>
    </xf>
    <xf numFmtId="0" fontId="0" fillId="0" borderId="0" xfId="0" applyFont="1" applyBorder="1" applyAlignment="1">
      <alignment horizontal="left" vertical="center" indent="11"/>
    </xf>
    <xf numFmtId="3" fontId="0" fillId="0" borderId="2" xfId="0" applyNumberFormat="1" applyFont="1" applyFill="1" applyBorder="1"/>
  </cellXfs>
  <cellStyles count="55">
    <cellStyle name="Bold" xfId="26"/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8" builtinId="8" hidden="1"/>
    <cellStyle name="Hyperlink" xfId="40" builtinId="8" hidden="1"/>
    <cellStyle name="Hyperlink" xfId="42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Normal" xfId="0" builtinId="0"/>
    <cellStyle name="Normal 2" xfId="37"/>
    <cellStyle name="Normal_Sheet1_1" xfId="4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F9" sqref="F9"/>
    </sheetView>
  </sheetViews>
  <sheetFormatPr defaultColWidth="10.83203125" defaultRowHeight="15.5"/>
  <cols>
    <col min="1" max="1" width="31.5" style="1" bestFit="1" customWidth="1"/>
    <col min="2" max="2" width="12.83203125" style="1" bestFit="1" customWidth="1"/>
    <col min="3" max="3" width="11.33203125" style="1" bestFit="1" customWidth="1"/>
    <col min="4" max="4" width="3" style="1" customWidth="1"/>
    <col min="5" max="5" width="29.33203125" style="1" bestFit="1" customWidth="1"/>
    <col min="6" max="6" width="12.5" style="1" bestFit="1" customWidth="1"/>
    <col min="7" max="7" width="11.33203125" style="1" bestFit="1" customWidth="1"/>
    <col min="8" max="16384" width="10.83203125" style="1"/>
  </cols>
  <sheetData>
    <row r="1" spans="1:7">
      <c r="A1" s="138" t="s">
        <v>55</v>
      </c>
      <c r="B1" s="138"/>
      <c r="C1" s="138"/>
      <c r="E1" s="138" t="s">
        <v>56</v>
      </c>
      <c r="F1" s="138"/>
      <c r="G1" s="138"/>
    </row>
    <row r="2" spans="1:7">
      <c r="B2" s="2" t="s">
        <v>0</v>
      </c>
      <c r="C2" s="2" t="s">
        <v>1</v>
      </c>
      <c r="F2" s="2" t="s">
        <v>0</v>
      </c>
      <c r="G2" s="2" t="s">
        <v>1</v>
      </c>
    </row>
    <row r="3" spans="1:7">
      <c r="A3" s="3" t="s">
        <v>2</v>
      </c>
      <c r="B3" s="4">
        <v>313847465</v>
      </c>
      <c r="C3" s="4">
        <v>114975406</v>
      </c>
      <c r="E3" s="3" t="s">
        <v>2</v>
      </c>
      <c r="F3" s="4">
        <v>313847465</v>
      </c>
      <c r="G3" s="4">
        <v>114975406</v>
      </c>
    </row>
    <row r="4" spans="1:7">
      <c r="A4" s="1" t="s">
        <v>3</v>
      </c>
      <c r="B4" s="5">
        <v>316668567</v>
      </c>
      <c r="C4" s="5">
        <v>116220947</v>
      </c>
      <c r="E4" s="1" t="s">
        <v>9</v>
      </c>
      <c r="F4" s="124">
        <v>1.4</v>
      </c>
      <c r="G4" s="124"/>
    </row>
    <row r="5" spans="1:7">
      <c r="A5" s="1" t="s">
        <v>4</v>
      </c>
      <c r="B5" s="5">
        <f>B4-B3</f>
        <v>2821102</v>
      </c>
      <c r="C5" s="5"/>
      <c r="E5" s="1" t="s">
        <v>10</v>
      </c>
      <c r="F5" s="124">
        <v>0.8</v>
      </c>
      <c r="G5" s="124"/>
    </row>
    <row r="6" spans="1:7">
      <c r="A6" s="1" t="s">
        <v>5</v>
      </c>
      <c r="B6" s="5">
        <v>4293433</v>
      </c>
      <c r="C6" s="5">
        <v>2169586</v>
      </c>
      <c r="E6" s="1" t="s">
        <v>11</v>
      </c>
      <c r="F6" s="124">
        <v>0.53</v>
      </c>
      <c r="G6" s="124"/>
    </row>
    <row r="7" spans="1:7">
      <c r="A7" s="1" t="s">
        <v>6</v>
      </c>
      <c r="B7" s="5">
        <v>2633180</v>
      </c>
      <c r="C7" s="5">
        <v>563379</v>
      </c>
      <c r="E7" s="6" t="s">
        <v>12</v>
      </c>
      <c r="F7" s="125">
        <v>0.9</v>
      </c>
      <c r="G7" s="125"/>
    </row>
    <row r="8" spans="1:7">
      <c r="A8" s="1" t="s">
        <v>7</v>
      </c>
      <c r="B8" s="5">
        <f>B6-B7</f>
        <v>1660253</v>
      </c>
      <c r="C8" s="5"/>
    </row>
    <row r="9" spans="1:7">
      <c r="A9" s="6" t="s">
        <v>8</v>
      </c>
      <c r="B9" s="165">
        <f>B5-B8</f>
        <v>1160849</v>
      </c>
      <c r="C9" s="7"/>
    </row>
  </sheetData>
  <mergeCells count="2">
    <mergeCell ref="A1:C1"/>
    <mergeCell ref="E1:G1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F1"/>
    </sheetView>
  </sheetViews>
  <sheetFormatPr defaultColWidth="10.83203125" defaultRowHeight="15.5"/>
  <cols>
    <col min="1" max="1" width="19.83203125" style="1" bestFit="1" customWidth="1"/>
    <col min="2" max="2" width="8.1640625" style="1" bestFit="1" customWidth="1"/>
    <col min="3" max="3" width="17.83203125" style="1" bestFit="1" customWidth="1"/>
    <col min="4" max="4" width="7.83203125" style="1" bestFit="1" customWidth="1"/>
    <col min="5" max="5" width="6.83203125" style="1" bestFit="1" customWidth="1"/>
    <col min="6" max="6" width="5.83203125" style="1" bestFit="1" customWidth="1"/>
    <col min="7" max="7" width="2.5" style="1" customWidth="1"/>
    <col min="8" max="8" width="9.5" style="119" bestFit="1" customWidth="1"/>
    <col min="9" max="14" width="10.83203125" style="119"/>
    <col min="15" max="16384" width="10.83203125" style="1"/>
  </cols>
  <sheetData>
    <row r="1" spans="1:14">
      <c r="A1" s="138" t="s">
        <v>237</v>
      </c>
      <c r="B1" s="138"/>
      <c r="C1" s="138"/>
      <c r="D1" s="138"/>
      <c r="E1" s="138"/>
      <c r="F1" s="138"/>
      <c r="H1" s="157" t="s">
        <v>250</v>
      </c>
      <c r="I1" s="157"/>
      <c r="J1" s="157"/>
      <c r="K1" s="157"/>
      <c r="L1" s="157"/>
      <c r="M1" s="157"/>
      <c r="N1" s="157"/>
    </row>
    <row r="2" spans="1:14">
      <c r="A2" s="45"/>
      <c r="B2" s="153" t="s">
        <v>229</v>
      </c>
      <c r="C2" s="153"/>
      <c r="D2" s="45"/>
      <c r="E2" s="45"/>
      <c r="F2" s="45"/>
      <c r="H2" s="114"/>
      <c r="I2" s="154" t="s">
        <v>141</v>
      </c>
      <c r="J2" s="154"/>
      <c r="K2" s="154"/>
      <c r="L2" s="155" t="s">
        <v>143</v>
      </c>
      <c r="M2" s="155"/>
      <c r="N2" s="155"/>
    </row>
    <row r="3" spans="1:14">
      <c r="A3" s="112" t="s">
        <v>232</v>
      </c>
      <c r="B3" s="68" t="s">
        <v>143</v>
      </c>
      <c r="C3" s="68" t="s">
        <v>230</v>
      </c>
      <c r="D3" s="68" t="s">
        <v>140</v>
      </c>
      <c r="E3" s="68" t="s">
        <v>141</v>
      </c>
      <c r="F3" s="68" t="s">
        <v>231</v>
      </c>
      <c r="H3" s="158" t="s">
        <v>238</v>
      </c>
      <c r="I3" s="143" t="s">
        <v>239</v>
      </c>
      <c r="J3" s="143" t="s">
        <v>240</v>
      </c>
      <c r="K3" s="143" t="s">
        <v>241</v>
      </c>
      <c r="L3" s="143" t="s">
        <v>242</v>
      </c>
      <c r="M3" s="143" t="s">
        <v>243</v>
      </c>
      <c r="N3" s="143" t="s">
        <v>244</v>
      </c>
    </row>
    <row r="4" spans="1:14">
      <c r="A4" s="42" t="s">
        <v>233</v>
      </c>
      <c r="B4" s="88">
        <v>18441</v>
      </c>
      <c r="C4" s="88">
        <v>30687</v>
      </c>
      <c r="D4" s="88">
        <v>46362</v>
      </c>
      <c r="E4" s="88">
        <v>10044</v>
      </c>
      <c r="F4" s="88">
        <v>1087</v>
      </c>
      <c r="H4" s="158"/>
      <c r="I4" s="143"/>
      <c r="J4" s="143"/>
      <c r="K4" s="143"/>
      <c r="L4" s="143"/>
      <c r="M4" s="143"/>
      <c r="N4" s="143"/>
    </row>
    <row r="5" spans="1:14">
      <c r="A5" s="42" t="s">
        <v>234</v>
      </c>
      <c r="B5" s="88">
        <v>46238</v>
      </c>
      <c r="C5" s="88">
        <v>120450</v>
      </c>
      <c r="D5" s="88">
        <v>161273</v>
      </c>
      <c r="E5" s="88">
        <v>30352</v>
      </c>
      <c r="F5" s="88">
        <v>2988</v>
      </c>
      <c r="H5" s="158"/>
      <c r="I5" s="143"/>
      <c r="J5" s="143"/>
      <c r="K5" s="143"/>
      <c r="L5" s="143"/>
      <c r="M5" s="143"/>
      <c r="N5" s="143"/>
    </row>
    <row r="6" spans="1:14">
      <c r="A6" s="42" t="s">
        <v>235</v>
      </c>
      <c r="B6" s="88">
        <v>6295</v>
      </c>
      <c r="C6" s="88">
        <v>48421</v>
      </c>
      <c r="D6" s="88">
        <v>54126</v>
      </c>
      <c r="E6" s="88">
        <v>6668</v>
      </c>
      <c r="F6" s="88">
        <v>537</v>
      </c>
      <c r="H6" s="158"/>
      <c r="I6" s="143"/>
      <c r="J6" s="143"/>
      <c r="K6" s="143"/>
      <c r="L6" s="143"/>
      <c r="M6" s="143"/>
      <c r="N6" s="143"/>
    </row>
    <row r="7" spans="1:14">
      <c r="A7" s="69" t="s">
        <v>236</v>
      </c>
      <c r="B7" s="113"/>
      <c r="C7" s="113">
        <v>65.680000000000007</v>
      </c>
      <c r="D7" s="113">
        <v>62.31</v>
      </c>
      <c r="E7" s="113"/>
      <c r="F7" s="113">
        <v>54.35</v>
      </c>
      <c r="H7" s="159"/>
      <c r="I7" s="144"/>
      <c r="J7" s="144"/>
      <c r="K7" s="144"/>
      <c r="L7" s="144"/>
      <c r="M7" s="144"/>
      <c r="N7" s="144"/>
    </row>
    <row r="8" spans="1:14" ht="15" customHeight="1">
      <c r="H8" s="156" t="s">
        <v>245</v>
      </c>
      <c r="I8" s="156"/>
      <c r="J8" s="156"/>
      <c r="K8" s="156"/>
      <c r="L8" s="156"/>
      <c r="M8" s="156"/>
      <c r="N8" s="156"/>
    </row>
    <row r="9" spans="1:14">
      <c r="H9" s="116">
        <v>8201.01</v>
      </c>
      <c r="I9" s="117">
        <v>0.72</v>
      </c>
      <c r="J9" s="117">
        <v>10.51</v>
      </c>
      <c r="K9" s="117">
        <v>9.8000000000000007</v>
      </c>
      <c r="L9" s="117">
        <v>2.4300000000000002</v>
      </c>
      <c r="M9" s="117">
        <v>10.54</v>
      </c>
      <c r="N9" s="117">
        <v>8.11</v>
      </c>
    </row>
    <row r="10" spans="1:14">
      <c r="H10" s="116">
        <v>8201.02</v>
      </c>
      <c r="I10" s="117">
        <v>1.99</v>
      </c>
      <c r="J10" s="117">
        <v>6.43</v>
      </c>
      <c r="K10" s="117">
        <v>4.4400000000000004</v>
      </c>
      <c r="L10" s="117">
        <v>5.36</v>
      </c>
      <c r="M10" s="117">
        <v>6.32</v>
      </c>
      <c r="N10" s="117">
        <v>0.96</v>
      </c>
    </row>
    <row r="11" spans="1:14">
      <c r="H11" s="116">
        <v>8202.02</v>
      </c>
      <c r="I11" s="117">
        <v>1.02</v>
      </c>
      <c r="J11" s="117">
        <v>2.4300000000000002</v>
      </c>
      <c r="K11" s="117">
        <v>1.41</v>
      </c>
      <c r="L11" s="117">
        <v>1</v>
      </c>
      <c r="M11" s="117">
        <v>2.44</v>
      </c>
      <c r="N11" s="117">
        <v>1.44</v>
      </c>
    </row>
    <row r="12" spans="1:14">
      <c r="H12" s="116">
        <v>8202.0300000000007</v>
      </c>
      <c r="I12" s="117">
        <v>3.78</v>
      </c>
      <c r="J12" s="117">
        <v>13.36</v>
      </c>
      <c r="K12" s="117">
        <v>9.58</v>
      </c>
      <c r="L12" s="117">
        <v>5.0199999999999996</v>
      </c>
      <c r="M12" s="117">
        <v>13.41</v>
      </c>
      <c r="N12" s="117">
        <v>8.39</v>
      </c>
    </row>
    <row r="13" spans="1:14">
      <c r="H13" s="116">
        <v>8202.0400000000009</v>
      </c>
      <c r="I13" s="117">
        <v>1.58</v>
      </c>
      <c r="J13" s="117">
        <v>9.2100000000000009</v>
      </c>
      <c r="K13" s="117">
        <v>7.62</v>
      </c>
      <c r="L13" s="117">
        <v>2.86</v>
      </c>
      <c r="M13" s="117">
        <v>9.24</v>
      </c>
      <c r="N13" s="117">
        <v>6.38</v>
      </c>
    </row>
    <row r="14" spans="1:14">
      <c r="H14" s="116">
        <v>8203</v>
      </c>
      <c r="I14" s="117">
        <v>14.15</v>
      </c>
      <c r="J14" s="117">
        <v>11.54</v>
      </c>
      <c r="K14" s="117">
        <v>2.61</v>
      </c>
      <c r="L14" s="117">
        <v>18.53</v>
      </c>
      <c r="M14" s="117">
        <v>11.31</v>
      </c>
      <c r="N14" s="117">
        <v>7.22</v>
      </c>
    </row>
    <row r="15" spans="1:14">
      <c r="H15" s="116">
        <v>8204</v>
      </c>
      <c r="I15" s="117">
        <v>30.08</v>
      </c>
      <c r="J15" s="117">
        <v>16.39</v>
      </c>
      <c r="K15" s="117">
        <v>13.69</v>
      </c>
      <c r="L15" s="117">
        <v>19.100000000000001</v>
      </c>
      <c r="M15" s="117">
        <v>16.739999999999998</v>
      </c>
      <c r="N15" s="117">
        <v>2.36</v>
      </c>
    </row>
    <row r="16" spans="1:14">
      <c r="H16" s="116">
        <v>8205</v>
      </c>
      <c r="I16" s="117">
        <v>10.98</v>
      </c>
      <c r="J16" s="117">
        <v>9.82</v>
      </c>
      <c r="K16" s="117">
        <v>1.1599999999999999</v>
      </c>
      <c r="L16" s="117">
        <v>10.54</v>
      </c>
      <c r="M16" s="117">
        <v>9.83</v>
      </c>
      <c r="N16" s="117">
        <v>0.71</v>
      </c>
    </row>
    <row r="17" spans="8:14">
      <c r="H17" s="116">
        <v>8206</v>
      </c>
      <c r="I17" s="117">
        <v>4.1900000000000004</v>
      </c>
      <c r="J17" s="117">
        <v>2.4900000000000002</v>
      </c>
      <c r="K17" s="117">
        <v>1.7</v>
      </c>
      <c r="L17" s="117">
        <v>3.01</v>
      </c>
      <c r="M17" s="117">
        <v>2.5299999999999998</v>
      </c>
      <c r="N17" s="117">
        <v>0.48</v>
      </c>
    </row>
    <row r="18" spans="8:14" ht="15" customHeight="1">
      <c r="H18" s="116">
        <v>8207</v>
      </c>
      <c r="I18" s="117">
        <v>12.1</v>
      </c>
      <c r="J18" s="117">
        <v>6.95</v>
      </c>
      <c r="K18" s="117">
        <v>5.15</v>
      </c>
      <c r="L18" s="117">
        <v>12.27</v>
      </c>
      <c r="M18" s="117">
        <v>6.89</v>
      </c>
      <c r="N18" s="117">
        <v>5.39</v>
      </c>
    </row>
    <row r="19" spans="8:14" ht="16" customHeight="1">
      <c r="H19" s="116">
        <v>8208.01</v>
      </c>
      <c r="I19" s="117">
        <v>19.36</v>
      </c>
      <c r="J19" s="117">
        <v>10.88</v>
      </c>
      <c r="K19" s="117">
        <v>8.48</v>
      </c>
      <c r="L19" s="117">
        <v>19.88</v>
      </c>
      <c r="M19" s="117">
        <v>10.76</v>
      </c>
      <c r="N19" s="117">
        <v>9.1199999999999992</v>
      </c>
    </row>
    <row r="20" spans="8:14" ht="15" customHeight="1">
      <c r="H20" s="116">
        <v>8208.02</v>
      </c>
      <c r="I20" s="120">
        <v>0.05</v>
      </c>
      <c r="J20" s="120">
        <v>0</v>
      </c>
      <c r="K20" s="120">
        <v>0.05</v>
      </c>
      <c r="L20" s="120">
        <v>0</v>
      </c>
      <c r="M20" s="120">
        <v>0</v>
      </c>
      <c r="N20" s="120">
        <v>0</v>
      </c>
    </row>
    <row r="21" spans="8:14">
      <c r="H21" s="115"/>
      <c r="I21" s="160" t="s">
        <v>251</v>
      </c>
      <c r="J21" s="160"/>
      <c r="K21" s="160"/>
      <c r="L21" s="160" t="s">
        <v>253</v>
      </c>
      <c r="M21" s="160"/>
      <c r="N21" s="160"/>
    </row>
    <row r="22" spans="8:14">
      <c r="H22" s="115"/>
      <c r="I22" s="163" t="s">
        <v>252</v>
      </c>
      <c r="J22" s="163"/>
      <c r="K22" s="163"/>
      <c r="L22" s="163" t="s">
        <v>254</v>
      </c>
      <c r="M22" s="163"/>
      <c r="N22" s="163"/>
    </row>
    <row r="23" spans="8:14">
      <c r="H23" s="121"/>
      <c r="I23" s="161" t="s">
        <v>246</v>
      </c>
      <c r="J23" s="161"/>
      <c r="K23" s="161"/>
      <c r="L23" s="162" t="s">
        <v>247</v>
      </c>
      <c r="M23" s="162"/>
      <c r="N23" s="162"/>
    </row>
    <row r="24" spans="8:14">
      <c r="H24" s="156" t="s">
        <v>248</v>
      </c>
      <c r="I24" s="156"/>
      <c r="J24" s="156"/>
      <c r="K24" s="156"/>
      <c r="L24" s="156"/>
      <c r="M24" s="156"/>
      <c r="N24" s="156"/>
    </row>
    <row r="25" spans="8:14">
      <c r="H25" s="116">
        <v>101</v>
      </c>
      <c r="I25" s="117">
        <v>21.2</v>
      </c>
      <c r="J25" s="117">
        <v>14.26</v>
      </c>
      <c r="K25" s="117">
        <v>6.93</v>
      </c>
      <c r="L25" s="117">
        <v>17.309999999999999</v>
      </c>
      <c r="M25" s="117">
        <v>14.46</v>
      </c>
      <c r="N25" s="117">
        <v>2.85</v>
      </c>
    </row>
    <row r="26" spans="8:14">
      <c r="H26" s="116">
        <v>102</v>
      </c>
      <c r="I26" s="117">
        <v>8.2799999999999994</v>
      </c>
      <c r="J26" s="117">
        <v>7.74</v>
      </c>
      <c r="K26" s="117">
        <v>0.54</v>
      </c>
      <c r="L26" s="117">
        <v>12.34</v>
      </c>
      <c r="M26" s="117">
        <v>7.7</v>
      </c>
      <c r="N26" s="117">
        <v>4.6399999999999997</v>
      </c>
    </row>
    <row r="27" spans="8:14">
      <c r="H27" s="116">
        <v>103</v>
      </c>
      <c r="I27" s="117">
        <v>5.17</v>
      </c>
      <c r="J27" s="117">
        <v>3.5</v>
      </c>
      <c r="K27" s="117">
        <v>1.66</v>
      </c>
      <c r="L27" s="117">
        <v>7.05</v>
      </c>
      <c r="M27" s="117">
        <v>3.52</v>
      </c>
      <c r="N27" s="117">
        <v>3.54</v>
      </c>
    </row>
    <row r="28" spans="8:14">
      <c r="H28" s="116">
        <v>104</v>
      </c>
      <c r="I28" s="117">
        <v>4.6399999999999997</v>
      </c>
      <c r="J28" s="117">
        <v>6.88</v>
      </c>
      <c r="K28" s="117">
        <v>2.2400000000000002</v>
      </c>
      <c r="L28" s="117">
        <v>2.88</v>
      </c>
      <c r="M28" s="117">
        <v>6.86</v>
      </c>
      <c r="N28" s="117">
        <v>3.97</v>
      </c>
    </row>
    <row r="29" spans="8:14">
      <c r="H29" s="116">
        <v>105</v>
      </c>
      <c r="I29" s="117">
        <v>3.23</v>
      </c>
      <c r="J29" s="117">
        <v>4.59</v>
      </c>
      <c r="K29" s="117">
        <v>1.36</v>
      </c>
      <c r="L29" s="117">
        <v>5.77</v>
      </c>
      <c r="M29" s="117">
        <v>4.53</v>
      </c>
      <c r="N29" s="117">
        <v>1.24</v>
      </c>
    </row>
    <row r="30" spans="8:14">
      <c r="H30" s="116">
        <v>106</v>
      </c>
      <c r="I30" s="117">
        <v>12.39</v>
      </c>
      <c r="J30" s="117">
        <v>10.94</v>
      </c>
      <c r="K30" s="117">
        <v>1.45</v>
      </c>
      <c r="L30" s="117">
        <v>13.62</v>
      </c>
      <c r="M30" s="117">
        <v>10.95</v>
      </c>
      <c r="N30" s="117">
        <v>2.67</v>
      </c>
    </row>
    <row r="31" spans="8:14">
      <c r="H31" s="116">
        <v>107</v>
      </c>
      <c r="I31" s="117">
        <v>10.75</v>
      </c>
      <c r="J31" s="117">
        <v>6.39</v>
      </c>
      <c r="K31" s="117">
        <v>4.3600000000000003</v>
      </c>
      <c r="L31" s="117">
        <v>8.33</v>
      </c>
      <c r="M31" s="117">
        <v>6.51</v>
      </c>
      <c r="N31" s="117">
        <v>1.82</v>
      </c>
    </row>
    <row r="32" spans="8:14">
      <c r="H32" s="116">
        <v>108</v>
      </c>
      <c r="I32" s="117">
        <v>2.11</v>
      </c>
      <c r="J32" s="117">
        <v>4.54</v>
      </c>
      <c r="K32" s="117">
        <v>2.42</v>
      </c>
      <c r="L32" s="117">
        <v>3.37</v>
      </c>
      <c r="M32" s="117">
        <v>4.47</v>
      </c>
      <c r="N32" s="117">
        <v>1.1100000000000001</v>
      </c>
    </row>
    <row r="33" spans="8:14">
      <c r="H33" s="116">
        <v>109.01</v>
      </c>
      <c r="I33" s="117">
        <v>11.04</v>
      </c>
      <c r="J33" s="117">
        <v>6.42</v>
      </c>
      <c r="K33" s="117">
        <v>4.62</v>
      </c>
      <c r="L33" s="117">
        <v>8.33</v>
      </c>
      <c r="M33" s="117">
        <v>6.55</v>
      </c>
      <c r="N33" s="117">
        <v>1.78</v>
      </c>
    </row>
    <row r="34" spans="8:14">
      <c r="H34" s="116">
        <v>109.02</v>
      </c>
      <c r="I34" s="117">
        <v>3.41</v>
      </c>
      <c r="J34" s="117">
        <v>4.0199999999999996</v>
      </c>
      <c r="K34" s="117">
        <v>0.62</v>
      </c>
      <c r="L34" s="117">
        <v>4.33</v>
      </c>
      <c r="M34" s="117">
        <v>4</v>
      </c>
      <c r="N34" s="117">
        <v>0.33</v>
      </c>
    </row>
    <row r="35" spans="8:14" ht="15" customHeight="1">
      <c r="H35" s="116">
        <v>110</v>
      </c>
      <c r="I35" s="117">
        <v>11.27</v>
      </c>
      <c r="J35" s="117">
        <v>5.63</v>
      </c>
      <c r="K35" s="117">
        <v>5.64</v>
      </c>
      <c r="L35" s="117">
        <v>3.85</v>
      </c>
      <c r="M35" s="117">
        <v>5.84</v>
      </c>
      <c r="N35" s="117">
        <v>2</v>
      </c>
    </row>
    <row r="36" spans="8:14" ht="16" customHeight="1">
      <c r="H36" s="116">
        <v>118.01</v>
      </c>
      <c r="I36" s="118"/>
      <c r="J36" s="117">
        <v>14.04</v>
      </c>
      <c r="K36" s="118"/>
      <c r="L36" s="117">
        <v>6.25</v>
      </c>
      <c r="M36" s="117">
        <v>13.79</v>
      </c>
      <c r="N36" s="117">
        <v>7.54</v>
      </c>
    </row>
    <row r="37" spans="8:14">
      <c r="H37" s="116">
        <v>118.02</v>
      </c>
      <c r="I37" s="120">
        <v>0.03</v>
      </c>
      <c r="J37" s="122"/>
      <c r="K37" s="122"/>
      <c r="L37" s="120">
        <v>6.57</v>
      </c>
      <c r="M37" s="120">
        <v>10.83</v>
      </c>
      <c r="N37" s="120">
        <v>4.25</v>
      </c>
    </row>
    <row r="38" spans="8:14">
      <c r="H38" s="116"/>
      <c r="I38" s="160" t="s">
        <v>255</v>
      </c>
      <c r="J38" s="160"/>
      <c r="K38" s="160"/>
      <c r="L38" s="160" t="s">
        <v>256</v>
      </c>
      <c r="M38" s="160"/>
      <c r="N38" s="160"/>
    </row>
    <row r="39" spans="8:14">
      <c r="H39" s="116"/>
      <c r="I39" s="163" t="s">
        <v>254</v>
      </c>
      <c r="J39" s="163"/>
      <c r="K39" s="163"/>
      <c r="L39" s="164" t="s">
        <v>254</v>
      </c>
      <c r="M39" s="164"/>
      <c r="N39" s="164"/>
    </row>
    <row r="40" spans="8:14">
      <c r="H40" s="123"/>
      <c r="I40" s="161" t="s">
        <v>257</v>
      </c>
      <c r="J40" s="161"/>
      <c r="K40" s="161"/>
      <c r="L40" s="161" t="s">
        <v>249</v>
      </c>
      <c r="M40" s="161"/>
      <c r="N40" s="161"/>
    </row>
  </sheetData>
  <mergeCells count="26">
    <mergeCell ref="L38:N38"/>
    <mergeCell ref="I38:K38"/>
    <mergeCell ref="I40:K40"/>
    <mergeCell ref="L40:N40"/>
    <mergeCell ref="I22:K22"/>
    <mergeCell ref="L22:N22"/>
    <mergeCell ref="L39:N39"/>
    <mergeCell ref="I39:K39"/>
    <mergeCell ref="I21:K21"/>
    <mergeCell ref="I23:K23"/>
    <mergeCell ref="L21:N21"/>
    <mergeCell ref="L23:N23"/>
    <mergeCell ref="H24:N24"/>
    <mergeCell ref="H8:N8"/>
    <mergeCell ref="H1:N1"/>
    <mergeCell ref="H3:H7"/>
    <mergeCell ref="I3:I7"/>
    <mergeCell ref="J3:J7"/>
    <mergeCell ref="K3:K7"/>
    <mergeCell ref="B2:C2"/>
    <mergeCell ref="A1:F1"/>
    <mergeCell ref="I2:K2"/>
    <mergeCell ref="L2:N2"/>
    <mergeCell ref="L3:L7"/>
    <mergeCell ref="M3:M7"/>
    <mergeCell ref="N3:N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4" sqref="C4"/>
    </sheetView>
  </sheetViews>
  <sheetFormatPr defaultColWidth="10.83203125" defaultRowHeight="15.5"/>
  <cols>
    <col min="1" max="5" width="12" style="1" customWidth="1"/>
    <col min="6" max="16384" width="10.83203125" style="1"/>
  </cols>
  <sheetData>
    <row r="1" spans="1:5">
      <c r="A1" s="138" t="s">
        <v>57</v>
      </c>
      <c r="B1" s="138"/>
      <c r="C1" s="138"/>
      <c r="D1" s="138"/>
      <c r="E1" s="138"/>
    </row>
    <row r="2" spans="1:5">
      <c r="A2" s="9"/>
      <c r="B2" s="139" t="s">
        <v>13</v>
      </c>
      <c r="C2" s="139"/>
      <c r="D2" s="139" t="s">
        <v>14</v>
      </c>
      <c r="E2" s="139"/>
    </row>
    <row r="3" spans="1:5" s="13" customFormat="1" ht="30" customHeight="1">
      <c r="A3" s="14" t="s">
        <v>15</v>
      </c>
      <c r="B3" s="14" t="s">
        <v>16</v>
      </c>
      <c r="C3" s="14" t="s">
        <v>17</v>
      </c>
      <c r="D3" s="14" t="s">
        <v>16</v>
      </c>
      <c r="E3" s="14" t="s">
        <v>17</v>
      </c>
    </row>
    <row r="4" spans="1:5">
      <c r="A4" s="9">
        <v>2012</v>
      </c>
      <c r="B4" s="10">
        <v>127588</v>
      </c>
      <c r="C4" s="11">
        <v>-255</v>
      </c>
      <c r="D4" s="10">
        <v>152875</v>
      </c>
      <c r="E4" s="10">
        <v>2446</v>
      </c>
    </row>
    <row r="5" spans="1:5">
      <c r="A5" s="9">
        <v>2013</v>
      </c>
      <c r="B5" s="10">
        <v>127333</v>
      </c>
      <c r="C5" s="11">
        <v>-255</v>
      </c>
      <c r="D5" s="11"/>
      <c r="E5" s="11"/>
    </row>
    <row r="6" spans="1:5">
      <c r="A6" s="9">
        <v>2014</v>
      </c>
      <c r="B6" s="10">
        <v>127078</v>
      </c>
      <c r="C6" s="11">
        <v>-254</v>
      </c>
      <c r="D6" s="11"/>
      <c r="E6" s="11"/>
    </row>
    <row r="7" spans="1:5">
      <c r="A7" s="9">
        <v>2015</v>
      </c>
      <c r="B7" s="10">
        <v>126824</v>
      </c>
      <c r="C7" s="11">
        <v>-254</v>
      </c>
      <c r="D7" s="11"/>
      <c r="E7" s="11"/>
    </row>
    <row r="8" spans="1:5">
      <c r="A8" s="9">
        <v>2016</v>
      </c>
      <c r="B8" s="10">
        <v>126570</v>
      </c>
      <c r="C8" s="11">
        <v>-253</v>
      </c>
      <c r="D8" s="11"/>
      <c r="E8" s="11"/>
    </row>
    <row r="9" spans="1:5">
      <c r="A9" s="15">
        <v>2017</v>
      </c>
      <c r="B9" s="16">
        <v>126317</v>
      </c>
      <c r="C9" s="17">
        <v>-253</v>
      </c>
      <c r="D9" s="17"/>
      <c r="E9" s="17"/>
    </row>
  </sheetData>
  <mergeCells count="3">
    <mergeCell ref="B2:C2"/>
    <mergeCell ref="D2:E2"/>
    <mergeCell ref="A1:E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5" workbookViewId="0">
      <selection sqref="A1:D1"/>
    </sheetView>
  </sheetViews>
  <sheetFormatPr defaultColWidth="10.83203125" defaultRowHeight="15.5"/>
  <cols>
    <col min="1" max="4" width="15" style="1" customWidth="1"/>
    <col min="5" max="5" width="3" style="1" customWidth="1"/>
    <col min="6" max="6" width="27" style="1" customWidth="1"/>
    <col min="7" max="8" width="15" style="1" customWidth="1"/>
    <col min="9" max="9" width="3" style="1" customWidth="1"/>
    <col min="10" max="14" width="12" style="1" customWidth="1"/>
    <col min="15" max="15" width="3" style="1" customWidth="1"/>
    <col min="16" max="16" width="12" style="1" customWidth="1"/>
    <col min="17" max="19" width="18" style="1" customWidth="1"/>
    <col min="20" max="16384" width="10.83203125" style="1"/>
  </cols>
  <sheetData>
    <row r="1" spans="1:19">
      <c r="A1" s="138" t="s">
        <v>58</v>
      </c>
      <c r="B1" s="138"/>
      <c r="C1" s="138"/>
      <c r="D1" s="138"/>
      <c r="F1" s="138" t="s">
        <v>60</v>
      </c>
      <c r="G1" s="138"/>
      <c r="H1" s="138"/>
      <c r="J1" s="138" t="s">
        <v>77</v>
      </c>
      <c r="K1" s="138"/>
      <c r="L1" s="138"/>
      <c r="M1" s="138"/>
      <c r="N1" s="138"/>
      <c r="P1" s="138" t="s">
        <v>78</v>
      </c>
      <c r="Q1" s="138"/>
      <c r="R1" s="138"/>
      <c r="S1" s="138"/>
    </row>
    <row r="2" spans="1:19">
      <c r="A2" s="8"/>
      <c r="B2" s="140" t="s">
        <v>59</v>
      </c>
      <c r="C2" s="140"/>
      <c r="D2" s="140"/>
      <c r="F2" s="26" t="s">
        <v>47</v>
      </c>
      <c r="G2" s="27" t="s">
        <v>13</v>
      </c>
      <c r="H2" s="27" t="s">
        <v>48</v>
      </c>
      <c r="K2" s="140" t="s">
        <v>59</v>
      </c>
      <c r="L2" s="140"/>
      <c r="M2" s="140" t="s">
        <v>61</v>
      </c>
      <c r="N2" s="140"/>
      <c r="P2" s="39" t="s">
        <v>21</v>
      </c>
      <c r="Q2" s="40" t="s">
        <v>63</v>
      </c>
      <c r="R2" s="40" t="s">
        <v>64</v>
      </c>
      <c r="S2" s="40" t="s">
        <v>65</v>
      </c>
    </row>
    <row r="3" spans="1:19">
      <c r="A3" s="23" t="s">
        <v>21</v>
      </c>
      <c r="B3" s="24" t="s">
        <v>18</v>
      </c>
      <c r="C3" s="24" t="s">
        <v>19</v>
      </c>
      <c r="D3" s="24" t="s">
        <v>20</v>
      </c>
      <c r="F3" s="18" t="s">
        <v>49</v>
      </c>
      <c r="G3" s="19"/>
      <c r="J3" s="23" t="s">
        <v>21</v>
      </c>
      <c r="K3" s="24" t="s">
        <v>18</v>
      </c>
      <c r="L3" s="24" t="s">
        <v>19</v>
      </c>
      <c r="M3" s="24" t="s">
        <v>18</v>
      </c>
      <c r="N3" s="24" t="s">
        <v>19</v>
      </c>
      <c r="P3" s="38" t="s">
        <v>66</v>
      </c>
      <c r="Q3" s="131">
        <v>10651</v>
      </c>
      <c r="R3" s="131">
        <v>195288</v>
      </c>
      <c r="S3" s="126">
        <v>5.45</v>
      </c>
    </row>
    <row r="4" spans="1:19">
      <c r="A4" s="1" t="s">
        <v>22</v>
      </c>
      <c r="B4" s="20">
        <f>SUM(B8+B19+B28)</f>
        <v>698768</v>
      </c>
      <c r="C4" s="20">
        <f>SUM(C8+C19+C28)</f>
        <v>654536</v>
      </c>
      <c r="D4" s="20">
        <f>SUM(D8+D19+D28)</f>
        <v>1353306</v>
      </c>
      <c r="F4" s="18" t="s">
        <v>50</v>
      </c>
      <c r="G4" s="21">
        <v>12.63</v>
      </c>
      <c r="H4" s="19"/>
      <c r="J4" s="1" t="s">
        <v>22</v>
      </c>
      <c r="K4" s="20">
        <f>SUM(K5:K25)</f>
        <v>827446</v>
      </c>
      <c r="L4" s="20">
        <f t="shared" ref="L4" si="0">SUM(L5:L25)</f>
        <v>792606</v>
      </c>
      <c r="M4" s="33">
        <v>51.08</v>
      </c>
      <c r="N4" s="33">
        <v>48.92</v>
      </c>
      <c r="P4" s="38" t="s">
        <v>67</v>
      </c>
      <c r="Q4" s="131">
        <v>1843</v>
      </c>
      <c r="R4" s="131">
        <v>790987</v>
      </c>
      <c r="S4" s="8"/>
    </row>
    <row r="5" spans="1:19">
      <c r="A5" s="1" t="s">
        <v>23</v>
      </c>
      <c r="B5" s="20">
        <v>63084</v>
      </c>
      <c r="C5" s="20">
        <v>56925</v>
      </c>
      <c r="D5" s="20">
        <v>120009</v>
      </c>
      <c r="F5" s="18" t="s">
        <v>51</v>
      </c>
      <c r="G5" s="22">
        <v>58.76</v>
      </c>
      <c r="H5" s="19"/>
      <c r="J5" s="1" t="s">
        <v>23</v>
      </c>
      <c r="K5" s="20">
        <v>53495</v>
      </c>
      <c r="L5" s="20">
        <v>49482</v>
      </c>
      <c r="M5" s="128">
        <v>3.3</v>
      </c>
      <c r="N5" s="128">
        <v>3.05</v>
      </c>
      <c r="P5" s="38" t="s">
        <v>68</v>
      </c>
      <c r="Q5" s="131">
        <v>2214</v>
      </c>
      <c r="R5" s="131">
        <v>2012727</v>
      </c>
      <c r="S5" s="126">
        <v>0.11</v>
      </c>
    </row>
    <row r="6" spans="1:19">
      <c r="A6" s="1" t="s">
        <v>24</v>
      </c>
      <c r="B6" s="20">
        <v>63664</v>
      </c>
      <c r="C6" s="20">
        <v>57257</v>
      </c>
      <c r="D6" s="20">
        <v>120921</v>
      </c>
      <c r="F6" s="18" t="s">
        <v>52</v>
      </c>
      <c r="G6" s="22">
        <v>28.61</v>
      </c>
      <c r="H6" s="19"/>
      <c r="J6" s="1" t="s">
        <v>24</v>
      </c>
      <c r="K6" s="20">
        <v>54775</v>
      </c>
      <c r="L6" s="20">
        <v>50638</v>
      </c>
      <c r="M6" s="128">
        <v>3.38</v>
      </c>
      <c r="N6" s="128">
        <v>3.13</v>
      </c>
      <c r="P6" s="38" t="s">
        <v>69</v>
      </c>
      <c r="Q6" s="8"/>
      <c r="R6" s="131">
        <v>2135359</v>
      </c>
      <c r="S6" s="126">
        <v>0.36</v>
      </c>
    </row>
    <row r="7" spans="1:19">
      <c r="A7" s="1" t="s">
        <v>25</v>
      </c>
      <c r="B7" s="20">
        <v>62673</v>
      </c>
      <c r="C7" s="20">
        <v>56331</v>
      </c>
      <c r="D7" s="20">
        <v>119004</v>
      </c>
      <c r="F7" s="18" t="s">
        <v>53</v>
      </c>
      <c r="G7" s="22">
        <v>70.19</v>
      </c>
      <c r="H7" s="19"/>
      <c r="J7" s="1" t="s">
        <v>25</v>
      </c>
      <c r="K7" s="20">
        <v>56327</v>
      </c>
      <c r="L7" s="20">
        <v>51858</v>
      </c>
      <c r="M7" s="128">
        <v>3.48</v>
      </c>
      <c r="N7" s="129"/>
      <c r="P7" s="38" t="s">
        <v>70</v>
      </c>
      <c r="Q7" s="8"/>
      <c r="R7" s="131">
        <v>2074277</v>
      </c>
      <c r="S7" s="126">
        <v>0.66</v>
      </c>
    </row>
    <row r="8" spans="1:19">
      <c r="A8" s="6" t="s">
        <v>26</v>
      </c>
      <c r="B8" s="25">
        <f>SUM(B5:B7)</f>
        <v>189421</v>
      </c>
      <c r="C8" s="25">
        <f t="shared" ref="C8:D8" si="1">SUM(C5:C7)</f>
        <v>170513</v>
      </c>
      <c r="D8" s="25">
        <f t="shared" si="1"/>
        <v>359934</v>
      </c>
      <c r="F8" s="18" t="s">
        <v>54</v>
      </c>
      <c r="G8" s="19"/>
      <c r="H8" s="19"/>
      <c r="J8" s="1" t="s">
        <v>27</v>
      </c>
      <c r="K8" s="20">
        <v>57852</v>
      </c>
      <c r="L8" s="20">
        <v>52971</v>
      </c>
      <c r="M8" s="128">
        <v>3.57</v>
      </c>
      <c r="N8" s="129"/>
      <c r="P8" s="38" t="s">
        <v>71</v>
      </c>
      <c r="Q8" s="131">
        <v>26594</v>
      </c>
      <c r="R8" s="131">
        <v>2040982</v>
      </c>
      <c r="S8" s="126">
        <v>1.3</v>
      </c>
    </row>
    <row r="9" spans="1:19">
      <c r="A9" s="1" t="s">
        <v>27</v>
      </c>
      <c r="B9" s="20">
        <v>63704</v>
      </c>
      <c r="C9" s="20">
        <v>57370</v>
      </c>
      <c r="D9" s="20">
        <v>121075</v>
      </c>
      <c r="F9" s="18" t="s">
        <v>50</v>
      </c>
      <c r="G9" s="22">
        <v>105.45</v>
      </c>
      <c r="H9" s="19"/>
      <c r="J9" s="1" t="s">
        <v>28</v>
      </c>
      <c r="K9" s="20">
        <v>59260</v>
      </c>
      <c r="L9" s="20">
        <v>53976</v>
      </c>
      <c r="M9" s="128">
        <v>3.66</v>
      </c>
      <c r="N9" s="129"/>
      <c r="P9" s="38" t="s">
        <v>72</v>
      </c>
      <c r="Q9" s="131">
        <v>71442</v>
      </c>
      <c r="R9" s="131">
        <v>2270162</v>
      </c>
      <c r="S9" s="8"/>
    </row>
    <row r="10" spans="1:19">
      <c r="A10" s="1" t="s">
        <v>28</v>
      </c>
      <c r="B10" s="20">
        <v>61891</v>
      </c>
      <c r="C10" s="20">
        <v>55905</v>
      </c>
      <c r="D10" s="20">
        <v>117796</v>
      </c>
      <c r="F10" s="18" t="s">
        <v>51</v>
      </c>
      <c r="G10" s="22">
        <v>102.02</v>
      </c>
      <c r="H10" s="19"/>
      <c r="J10" s="1" t="s">
        <v>29</v>
      </c>
      <c r="K10" s="20">
        <v>60315</v>
      </c>
      <c r="L10" s="20">
        <v>54767</v>
      </c>
      <c r="M10" s="128">
        <v>3.72</v>
      </c>
      <c r="N10" s="129"/>
      <c r="P10" s="38" t="s">
        <v>73</v>
      </c>
      <c r="Q10" s="131">
        <v>126591</v>
      </c>
      <c r="R10" s="131">
        <v>1970288</v>
      </c>
      <c r="S10" s="126">
        <v>6.42</v>
      </c>
    </row>
    <row r="11" spans="1:19">
      <c r="A11" s="1" t="s">
        <v>29</v>
      </c>
      <c r="B11" s="20">
        <v>59837</v>
      </c>
      <c r="C11" s="20">
        <v>54441</v>
      </c>
      <c r="D11" s="20">
        <v>114277</v>
      </c>
      <c r="F11" s="28" t="s">
        <v>52</v>
      </c>
      <c r="G11" s="29">
        <v>75.989999999999995</v>
      </c>
      <c r="H11" s="30"/>
      <c r="J11" s="1" t="s">
        <v>30</v>
      </c>
      <c r="K11" s="20">
        <v>60617</v>
      </c>
      <c r="L11" s="20">
        <v>55001</v>
      </c>
      <c r="M11" s="128">
        <v>3.74</v>
      </c>
      <c r="N11" s="128">
        <v>3.4</v>
      </c>
      <c r="P11" s="38" t="s">
        <v>74</v>
      </c>
      <c r="Q11" s="131">
        <v>180690</v>
      </c>
      <c r="R11" s="131">
        <v>1200518</v>
      </c>
      <c r="S11" s="126">
        <v>15.05</v>
      </c>
    </row>
    <row r="12" spans="1:19">
      <c r="A12" s="1" t="s">
        <v>30</v>
      </c>
      <c r="B12" s="20">
        <v>56699</v>
      </c>
      <c r="C12" s="20">
        <v>52611</v>
      </c>
      <c r="D12" s="20">
        <v>109311</v>
      </c>
      <c r="H12" s="19"/>
      <c r="J12" s="1" t="s">
        <v>31</v>
      </c>
      <c r="K12" s="20">
        <v>60842</v>
      </c>
      <c r="L12" s="20">
        <v>55372</v>
      </c>
      <c r="M12" s="128">
        <v>3.76</v>
      </c>
      <c r="N12" s="128">
        <v>3.42</v>
      </c>
      <c r="P12" s="38" t="s">
        <v>75</v>
      </c>
      <c r="Q12" s="131">
        <v>313317</v>
      </c>
      <c r="R12" s="131">
        <v>760220</v>
      </c>
      <c r="S12" s="8"/>
    </row>
    <row r="13" spans="1:19">
      <c r="A13" s="1" t="s">
        <v>31</v>
      </c>
      <c r="B13" s="20">
        <v>51682</v>
      </c>
      <c r="C13" s="20">
        <v>48375</v>
      </c>
      <c r="D13" s="20">
        <v>100057</v>
      </c>
      <c r="J13" s="1" t="s">
        <v>32</v>
      </c>
      <c r="K13" s="20">
        <v>59122</v>
      </c>
      <c r="L13" s="20">
        <v>54162</v>
      </c>
      <c r="M13" s="128">
        <v>3.65</v>
      </c>
      <c r="N13" s="128">
        <v>3.34</v>
      </c>
      <c r="P13" s="41" t="s">
        <v>76</v>
      </c>
      <c r="Q13" s="132">
        <v>504720</v>
      </c>
      <c r="R13" s="132">
        <v>384314</v>
      </c>
      <c r="S13" s="127">
        <v>131.33000000000001</v>
      </c>
    </row>
    <row r="14" spans="1:19">
      <c r="A14" s="1" t="s">
        <v>32</v>
      </c>
      <c r="B14" s="20">
        <v>46219</v>
      </c>
      <c r="C14" s="20">
        <v>43745</v>
      </c>
      <c r="D14" s="20">
        <v>89964</v>
      </c>
      <c r="J14" s="1" t="s">
        <v>33</v>
      </c>
      <c r="K14" s="20">
        <v>58907</v>
      </c>
      <c r="L14" s="20">
        <v>54647</v>
      </c>
      <c r="M14" s="128">
        <v>3.64</v>
      </c>
      <c r="N14" s="128">
        <v>3.37</v>
      </c>
    </row>
    <row r="15" spans="1:19">
      <c r="A15" s="1" t="s">
        <v>33</v>
      </c>
      <c r="B15" s="20">
        <v>40160</v>
      </c>
      <c r="C15" s="20">
        <v>38327</v>
      </c>
      <c r="D15" s="20">
        <v>78487</v>
      </c>
      <c r="J15" s="1" t="s">
        <v>34</v>
      </c>
      <c r="K15" s="20">
        <v>55519</v>
      </c>
      <c r="L15" s="20">
        <v>52513</v>
      </c>
      <c r="M15" s="129"/>
      <c r="N15" s="128">
        <v>3.24</v>
      </c>
    </row>
    <row r="16" spans="1:19">
      <c r="A16" s="1" t="s">
        <v>34</v>
      </c>
      <c r="B16" s="20">
        <v>35431</v>
      </c>
      <c r="C16" s="20">
        <v>34208</v>
      </c>
      <c r="D16" s="20">
        <v>69638</v>
      </c>
      <c r="J16" s="1" t="s">
        <v>35</v>
      </c>
      <c r="K16" s="20">
        <v>51195</v>
      </c>
      <c r="L16" s="20">
        <v>49880</v>
      </c>
      <c r="M16" s="129"/>
      <c r="N16" s="128">
        <v>3.08</v>
      </c>
    </row>
    <row r="17" spans="1:14">
      <c r="A17" s="1" t="s">
        <v>35</v>
      </c>
      <c r="B17" s="20">
        <v>29859</v>
      </c>
      <c r="C17" s="20">
        <v>29292</v>
      </c>
      <c r="D17" s="20">
        <v>59151</v>
      </c>
      <c r="J17" s="1" t="s">
        <v>36</v>
      </c>
      <c r="K17" s="20">
        <v>44849</v>
      </c>
      <c r="L17" s="20">
        <v>45958</v>
      </c>
      <c r="M17" s="128">
        <v>2.77</v>
      </c>
      <c r="N17" s="128">
        <v>2.84</v>
      </c>
    </row>
    <row r="18" spans="1:14">
      <c r="A18" s="1" t="s">
        <v>36</v>
      </c>
      <c r="B18" s="20">
        <v>24159</v>
      </c>
      <c r="C18" s="20">
        <v>24242</v>
      </c>
      <c r="D18" s="20">
        <v>48402</v>
      </c>
      <c r="J18" s="1" t="s">
        <v>38</v>
      </c>
      <c r="K18" s="20">
        <v>35902</v>
      </c>
      <c r="L18" s="20">
        <v>38795</v>
      </c>
      <c r="M18" s="128">
        <v>2.2200000000000002</v>
      </c>
      <c r="N18" s="129"/>
    </row>
    <row r="19" spans="1:14">
      <c r="A19" s="6" t="s">
        <v>37</v>
      </c>
      <c r="B19" s="25">
        <f>SUM(B9:B18)</f>
        <v>469641</v>
      </c>
      <c r="C19" s="25">
        <f t="shared" ref="C19:D19" si="2">SUM(C9:C18)</f>
        <v>438516</v>
      </c>
      <c r="D19" s="25">
        <f t="shared" si="2"/>
        <v>908158</v>
      </c>
      <c r="J19" s="1" t="s">
        <v>39</v>
      </c>
      <c r="K19" s="20">
        <v>26189</v>
      </c>
      <c r="L19" s="20">
        <v>30241</v>
      </c>
      <c r="M19" s="128">
        <v>1.62</v>
      </c>
      <c r="N19" s="129"/>
    </row>
    <row r="20" spans="1:14">
      <c r="A20" s="1" t="s">
        <v>38</v>
      </c>
      <c r="B20" s="20">
        <v>17945</v>
      </c>
      <c r="C20" s="20">
        <v>18685</v>
      </c>
      <c r="D20" s="20">
        <v>36629</v>
      </c>
      <c r="J20" s="1" t="s">
        <v>40</v>
      </c>
      <c r="K20" s="20">
        <v>16697</v>
      </c>
      <c r="L20" s="20">
        <v>20755</v>
      </c>
      <c r="M20" s="128">
        <v>1.03</v>
      </c>
      <c r="N20" s="128">
        <v>1.28</v>
      </c>
    </row>
    <row r="21" spans="1:14">
      <c r="A21" s="1" t="s">
        <v>39</v>
      </c>
      <c r="B21" s="20">
        <v>10346</v>
      </c>
      <c r="C21" s="20">
        <v>11946</v>
      </c>
      <c r="D21" s="20">
        <v>22292</v>
      </c>
      <c r="J21" s="1" t="s">
        <v>41</v>
      </c>
      <c r="K21" s="20">
        <v>9355</v>
      </c>
      <c r="L21" s="20">
        <v>12598</v>
      </c>
      <c r="M21" s="129"/>
      <c r="N21" s="128">
        <v>0.78</v>
      </c>
    </row>
    <row r="22" spans="1:14">
      <c r="A22" s="1" t="s">
        <v>40</v>
      </c>
      <c r="B22" s="20">
        <v>6185</v>
      </c>
      <c r="C22" s="20">
        <v>7689</v>
      </c>
      <c r="D22" s="20">
        <v>13875</v>
      </c>
      <c r="J22" s="1" t="s">
        <v>42</v>
      </c>
      <c r="K22" s="20">
        <v>4227</v>
      </c>
      <c r="L22" s="20">
        <v>6060</v>
      </c>
      <c r="M22" s="129"/>
      <c r="N22" s="128">
        <v>0.37</v>
      </c>
    </row>
    <row r="23" spans="1:14">
      <c r="A23" s="1" t="s">
        <v>41</v>
      </c>
      <c r="B23" s="20">
        <v>3242</v>
      </c>
      <c r="C23" s="20">
        <v>4408</v>
      </c>
      <c r="D23" s="20">
        <v>7650</v>
      </c>
      <c r="J23" s="1" t="s">
        <v>43</v>
      </c>
      <c r="K23" s="20">
        <v>1515</v>
      </c>
      <c r="L23" s="20">
        <v>2241</v>
      </c>
      <c r="M23" s="128">
        <v>0.09</v>
      </c>
      <c r="N23" s="128">
        <v>0.14000000000000001</v>
      </c>
    </row>
    <row r="24" spans="1:14">
      <c r="A24" s="1" t="s">
        <v>42</v>
      </c>
      <c r="B24" s="20">
        <v>1373</v>
      </c>
      <c r="C24" s="20">
        <v>1937</v>
      </c>
      <c r="D24" s="20">
        <v>3310</v>
      </c>
      <c r="J24" s="1" t="s">
        <v>44</v>
      </c>
      <c r="K24" s="20">
        <v>407</v>
      </c>
      <c r="L24" s="20">
        <v>583</v>
      </c>
      <c r="M24" s="128">
        <v>0.03</v>
      </c>
      <c r="N24" s="128">
        <v>0.04</v>
      </c>
    </row>
    <row r="25" spans="1:14">
      <c r="A25" s="1" t="s">
        <v>43</v>
      </c>
      <c r="B25" s="20">
        <v>469</v>
      </c>
      <c r="C25" s="20">
        <v>649</v>
      </c>
      <c r="D25" s="20">
        <v>1118</v>
      </c>
      <c r="J25" s="6" t="s">
        <v>45</v>
      </c>
      <c r="K25" s="25">
        <v>79</v>
      </c>
      <c r="L25" s="25">
        <v>108</v>
      </c>
      <c r="M25" s="130" t="s">
        <v>62</v>
      </c>
      <c r="N25" s="130">
        <v>0.01</v>
      </c>
    </row>
    <row r="26" spans="1:14">
      <c r="A26" s="1" t="s">
        <v>44</v>
      </c>
      <c r="B26" s="20">
        <v>120</v>
      </c>
      <c r="C26" s="20">
        <v>161</v>
      </c>
      <c r="D26" s="20">
        <v>282</v>
      </c>
    </row>
    <row r="27" spans="1:14">
      <c r="A27" s="1" t="s">
        <v>45</v>
      </c>
      <c r="B27" s="20">
        <v>26</v>
      </c>
      <c r="C27" s="20">
        <v>32</v>
      </c>
      <c r="D27" s="20">
        <v>58</v>
      </c>
    </row>
    <row r="28" spans="1:14">
      <c r="A28" s="6" t="s">
        <v>46</v>
      </c>
      <c r="B28" s="25">
        <f>SUM(B20:B27)</f>
        <v>39706</v>
      </c>
      <c r="C28" s="25">
        <f t="shared" ref="C28:D28" si="3">SUM(C20:C27)</f>
        <v>45507</v>
      </c>
      <c r="D28" s="25">
        <f t="shared" si="3"/>
        <v>85214</v>
      </c>
    </row>
  </sheetData>
  <mergeCells count="7">
    <mergeCell ref="J1:N1"/>
    <mergeCell ref="P1:S1"/>
    <mergeCell ref="A1:D1"/>
    <mergeCell ref="B2:D2"/>
    <mergeCell ref="F1:H1"/>
    <mergeCell ref="K2:L2"/>
    <mergeCell ref="M2:N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5" workbookViewId="0">
      <selection sqref="A1:G1"/>
    </sheetView>
  </sheetViews>
  <sheetFormatPr defaultColWidth="10.83203125" defaultRowHeight="15.5"/>
  <cols>
    <col min="1" max="1" width="10.83203125" style="1"/>
    <col min="2" max="2" width="11" style="1" bestFit="1" customWidth="1"/>
    <col min="3" max="3" width="11.6640625" style="1" bestFit="1" customWidth="1"/>
    <col min="4" max="4" width="11.1640625" style="1" bestFit="1" customWidth="1"/>
    <col min="5" max="5" width="11.6640625" style="1" bestFit="1" customWidth="1"/>
    <col min="6" max="6" width="13.1640625" style="1" bestFit="1" customWidth="1"/>
    <col min="7" max="7" width="11" style="1" bestFit="1" customWidth="1"/>
    <col min="8" max="16384" width="10.83203125" style="1"/>
  </cols>
  <sheetData>
    <row r="1" spans="1:7">
      <c r="A1" s="138" t="s">
        <v>109</v>
      </c>
      <c r="B1" s="138"/>
      <c r="C1" s="138"/>
      <c r="D1" s="138"/>
      <c r="E1" s="138"/>
      <c r="F1" s="138"/>
      <c r="G1" s="138"/>
    </row>
    <row r="2" spans="1:7" ht="93">
      <c r="A2" s="55" t="s">
        <v>79</v>
      </c>
      <c r="B2" s="56" t="s">
        <v>80</v>
      </c>
      <c r="C2" s="56" t="s">
        <v>81</v>
      </c>
      <c r="D2" s="56" t="s">
        <v>82</v>
      </c>
      <c r="E2" s="56" t="s">
        <v>83</v>
      </c>
      <c r="F2" s="56" t="s">
        <v>84</v>
      </c>
      <c r="G2" s="56" t="s">
        <v>85</v>
      </c>
    </row>
    <row r="3" spans="1:7">
      <c r="A3" s="57" t="s">
        <v>86</v>
      </c>
      <c r="B3" s="58" t="s">
        <v>110</v>
      </c>
      <c r="C3" s="58" t="s">
        <v>111</v>
      </c>
      <c r="D3" s="58" t="s">
        <v>112</v>
      </c>
      <c r="E3" s="58" t="s">
        <v>113</v>
      </c>
      <c r="F3" s="58" t="s">
        <v>114</v>
      </c>
      <c r="G3" s="58" t="s">
        <v>115</v>
      </c>
    </row>
    <row r="4" spans="1:7">
      <c r="A4" s="31" t="s">
        <v>87</v>
      </c>
      <c r="B4" s="53">
        <v>2.3500000000000001E-3</v>
      </c>
      <c r="C4" s="49">
        <v>100000</v>
      </c>
      <c r="D4" s="48">
        <v>235.21</v>
      </c>
      <c r="E4" s="49">
        <v>99788.31</v>
      </c>
      <c r="F4" s="49">
        <v>7978689</v>
      </c>
      <c r="G4" s="48">
        <v>79.790000000000006</v>
      </c>
    </row>
    <row r="5" spans="1:7">
      <c r="A5" s="31" t="s">
        <v>88</v>
      </c>
      <c r="B5" s="53">
        <v>6.4000000000000005E-4</v>
      </c>
      <c r="C5" s="49">
        <v>99764.79</v>
      </c>
      <c r="D5" s="48">
        <v>64.150000000000006</v>
      </c>
      <c r="E5" s="49">
        <v>398905.2</v>
      </c>
      <c r="F5" s="31"/>
      <c r="G5" s="48">
        <v>78.97</v>
      </c>
    </row>
    <row r="6" spans="1:7">
      <c r="A6" s="31" t="s">
        <v>89</v>
      </c>
      <c r="B6" s="53">
        <v>2.2000000000000001E-4</v>
      </c>
      <c r="C6" s="49">
        <v>99700.63</v>
      </c>
      <c r="D6" s="48">
        <v>22.41</v>
      </c>
      <c r="E6" s="49">
        <v>498447.2</v>
      </c>
      <c r="F6" s="49">
        <v>7479996</v>
      </c>
      <c r="G6" s="31"/>
    </row>
    <row r="7" spans="1:7">
      <c r="A7" s="31" t="s">
        <v>90</v>
      </c>
      <c r="B7" s="53">
        <v>4.6000000000000001E-4</v>
      </c>
      <c r="C7" s="31"/>
      <c r="D7" s="48">
        <v>45.52</v>
      </c>
      <c r="E7" s="49">
        <v>498277.3</v>
      </c>
      <c r="F7" s="49">
        <v>6981549</v>
      </c>
      <c r="G7" s="48">
        <v>70.040000000000006</v>
      </c>
    </row>
    <row r="8" spans="1:7">
      <c r="A8" s="31" t="s">
        <v>91</v>
      </c>
      <c r="B8" s="53">
        <v>1.6000000000000001E-3</v>
      </c>
      <c r="C8" s="49">
        <v>99632.71</v>
      </c>
      <c r="D8" s="48">
        <v>159.12</v>
      </c>
      <c r="E8" s="49">
        <v>497765.8</v>
      </c>
      <c r="F8" s="49">
        <v>6483271</v>
      </c>
      <c r="G8" s="48">
        <v>65.069999999999993</v>
      </c>
    </row>
    <row r="9" spans="1:7">
      <c r="A9" s="31" t="s">
        <v>92</v>
      </c>
      <c r="B9" s="53">
        <v>3.14E-3</v>
      </c>
      <c r="C9" s="49">
        <v>99473.59</v>
      </c>
      <c r="D9" s="48">
        <v>312.63</v>
      </c>
      <c r="E9" s="49">
        <v>496586.4</v>
      </c>
      <c r="F9" s="49">
        <v>5985505</v>
      </c>
      <c r="G9" s="48">
        <v>60.17</v>
      </c>
    </row>
    <row r="10" spans="1:7">
      <c r="A10" s="31" t="s">
        <v>93</v>
      </c>
      <c r="B10" s="53">
        <v>3.5000000000000001E-3</v>
      </c>
      <c r="C10" s="49">
        <v>99160.960000000006</v>
      </c>
      <c r="D10" s="31"/>
      <c r="E10" s="49">
        <v>494937.1</v>
      </c>
      <c r="F10" s="49">
        <v>5488919</v>
      </c>
      <c r="G10" s="48">
        <v>55.35</v>
      </c>
    </row>
    <row r="11" spans="1:7">
      <c r="A11" s="31" t="s">
        <v>94</v>
      </c>
      <c r="B11" s="53">
        <v>3.29E-3</v>
      </c>
      <c r="C11" s="49">
        <v>98813.88</v>
      </c>
      <c r="D11" s="48">
        <v>325.13</v>
      </c>
      <c r="E11" s="49">
        <v>493256.5</v>
      </c>
      <c r="F11" s="49">
        <v>4993982</v>
      </c>
      <c r="G11" s="48">
        <v>50.54</v>
      </c>
    </row>
    <row r="12" spans="1:7">
      <c r="A12" s="31" t="s">
        <v>95</v>
      </c>
      <c r="B12" s="53">
        <v>3.47E-3</v>
      </c>
      <c r="C12" s="49">
        <v>98488.74</v>
      </c>
      <c r="D12" s="48">
        <v>341.62</v>
      </c>
      <c r="E12" s="49">
        <v>491589.7</v>
      </c>
      <c r="F12" s="49">
        <v>4500725</v>
      </c>
      <c r="G12" s="48">
        <v>45.7</v>
      </c>
    </row>
    <row r="13" spans="1:7">
      <c r="A13" s="31" t="s">
        <v>96</v>
      </c>
      <c r="B13" s="53">
        <v>5.6800000000000002E-3</v>
      </c>
      <c r="C13" s="49">
        <v>98147.13</v>
      </c>
      <c r="D13" s="48">
        <v>557.21</v>
      </c>
      <c r="E13" s="49">
        <v>489342.6</v>
      </c>
      <c r="F13" s="49">
        <v>4009135</v>
      </c>
      <c r="G13" s="48">
        <v>40.85</v>
      </c>
    </row>
    <row r="14" spans="1:7">
      <c r="A14" s="31" t="s">
        <v>97</v>
      </c>
      <c r="B14" s="53">
        <v>9.6200000000000001E-3</v>
      </c>
      <c r="C14" s="49">
        <v>97589.91</v>
      </c>
      <c r="D14" s="48">
        <v>938.45</v>
      </c>
      <c r="E14" s="49">
        <v>485603.4</v>
      </c>
      <c r="F14" s="31"/>
      <c r="G14" s="48">
        <v>36.07</v>
      </c>
    </row>
    <row r="15" spans="1:7">
      <c r="A15" s="31" t="s">
        <v>98</v>
      </c>
      <c r="B15" s="53">
        <v>1.636E-2</v>
      </c>
      <c r="C15" s="49">
        <v>96651.46</v>
      </c>
      <c r="D15" s="49">
        <v>1581.62</v>
      </c>
      <c r="E15" s="49">
        <v>479303.3</v>
      </c>
      <c r="F15" s="49">
        <v>3034189</v>
      </c>
      <c r="G15" s="48">
        <v>31.39</v>
      </c>
    </row>
    <row r="16" spans="1:7">
      <c r="A16" s="31" t="s">
        <v>99</v>
      </c>
      <c r="B16" s="53">
        <v>2.6599999999999999E-2</v>
      </c>
      <c r="C16" s="49">
        <v>95069.84</v>
      </c>
      <c r="D16" s="49">
        <v>2529.2800000000002</v>
      </c>
      <c r="E16" s="49">
        <v>469026</v>
      </c>
      <c r="F16" s="49">
        <v>2554886</v>
      </c>
      <c r="G16" s="31"/>
    </row>
    <row r="17" spans="1:7">
      <c r="A17" s="31" t="s">
        <v>100</v>
      </c>
      <c r="B17" s="53">
        <v>4.4249999999999998E-2</v>
      </c>
      <c r="C17" s="48" t="s">
        <v>62</v>
      </c>
      <c r="D17" s="49">
        <v>4095.26</v>
      </c>
      <c r="E17" s="49">
        <v>452464.7</v>
      </c>
      <c r="F17" s="49">
        <v>2085860</v>
      </c>
      <c r="G17" s="48">
        <v>22.54</v>
      </c>
    </row>
    <row r="18" spans="1:7">
      <c r="A18" s="31" t="s">
        <v>101</v>
      </c>
      <c r="B18" s="53">
        <v>6.8320000000000006E-2</v>
      </c>
      <c r="C18" s="49">
        <v>88445.3</v>
      </c>
      <c r="D18" s="49">
        <v>6042.83</v>
      </c>
      <c r="E18" s="49">
        <v>427119.5</v>
      </c>
      <c r="F18" s="49">
        <v>1633395</v>
      </c>
      <c r="G18" s="48">
        <v>18.47</v>
      </c>
    </row>
    <row r="19" spans="1:7">
      <c r="A19" s="31" t="s">
        <v>102</v>
      </c>
      <c r="B19" s="53">
        <v>0.11183</v>
      </c>
      <c r="C19" s="49">
        <v>82402.48</v>
      </c>
      <c r="D19" s="49">
        <v>9215.26</v>
      </c>
      <c r="E19" s="49">
        <v>388974.2</v>
      </c>
      <c r="F19" s="49">
        <v>1206276</v>
      </c>
      <c r="G19" s="48">
        <v>14.64</v>
      </c>
    </row>
    <row r="20" spans="1:7">
      <c r="A20" s="31" t="s">
        <v>103</v>
      </c>
      <c r="B20" s="53">
        <v>0.19166</v>
      </c>
      <c r="C20" s="49">
        <v>73187.210000000006</v>
      </c>
      <c r="D20" s="31"/>
      <c r="E20" s="49">
        <v>330868.3</v>
      </c>
      <c r="F20" s="49">
        <v>817301.5</v>
      </c>
      <c r="G20" s="48">
        <v>11.17</v>
      </c>
    </row>
    <row r="21" spans="1:7">
      <c r="A21" s="31" t="s">
        <v>104</v>
      </c>
      <c r="B21" s="53">
        <v>0.31949</v>
      </c>
      <c r="C21" s="49">
        <v>59160.13</v>
      </c>
      <c r="D21" s="49">
        <v>18900.810000000001</v>
      </c>
      <c r="E21" s="49">
        <v>248548.6</v>
      </c>
      <c r="F21" s="49">
        <v>486433.2</v>
      </c>
      <c r="G21" s="48">
        <v>8.2200000000000006</v>
      </c>
    </row>
    <row r="22" spans="1:7">
      <c r="A22" s="31" t="s">
        <v>105</v>
      </c>
      <c r="B22" s="53">
        <v>0.48415999999999998</v>
      </c>
      <c r="C22" s="49">
        <v>40259.31</v>
      </c>
      <c r="D22" s="49">
        <v>19491.82</v>
      </c>
      <c r="E22" s="49">
        <v>152567</v>
      </c>
      <c r="F22" s="49">
        <v>237884.6</v>
      </c>
      <c r="G22" s="48">
        <v>5.91</v>
      </c>
    </row>
    <row r="23" spans="1:7">
      <c r="A23" s="31" t="s">
        <v>106</v>
      </c>
      <c r="B23" s="53">
        <v>0.63729000000000002</v>
      </c>
      <c r="C23" s="49">
        <v>20767.490000000002</v>
      </c>
      <c r="D23" s="49">
        <v>13234.85</v>
      </c>
      <c r="E23" s="49">
        <v>64132.92</v>
      </c>
      <c r="F23" s="49">
        <v>85317.54</v>
      </c>
      <c r="G23" s="48">
        <v>4.1100000000000003</v>
      </c>
    </row>
    <row r="24" spans="1:7">
      <c r="A24" s="31" t="s">
        <v>107</v>
      </c>
      <c r="B24" s="53">
        <v>0.76100000000000001</v>
      </c>
      <c r="C24" s="49">
        <v>7532.64</v>
      </c>
      <c r="D24" s="49">
        <v>5732.32</v>
      </c>
      <c r="E24" s="49">
        <v>17600.11</v>
      </c>
      <c r="F24" s="49">
        <v>21184.62</v>
      </c>
      <c r="G24" s="48">
        <v>2.81</v>
      </c>
    </row>
    <row r="25" spans="1:7">
      <c r="A25" s="50" t="s">
        <v>108</v>
      </c>
      <c r="B25" s="54">
        <v>1</v>
      </c>
      <c r="C25" s="52">
        <v>1800.33</v>
      </c>
      <c r="D25" s="52">
        <v>1800.33</v>
      </c>
      <c r="E25" s="52">
        <v>3584.51</v>
      </c>
      <c r="F25" s="52">
        <v>3584.51</v>
      </c>
      <c r="G25" s="51">
        <v>1.99</v>
      </c>
    </row>
  </sheetData>
  <mergeCells count="1">
    <mergeCell ref="A1:G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"/>
    </sheetView>
  </sheetViews>
  <sheetFormatPr defaultColWidth="10.83203125" defaultRowHeight="15.5"/>
  <cols>
    <col min="1" max="1" width="31.5" style="1" bestFit="1" customWidth="1"/>
    <col min="2" max="4" width="12" style="1" customWidth="1"/>
    <col min="5" max="16384" width="10.83203125" style="1"/>
  </cols>
  <sheetData>
    <row r="1" spans="1:4">
      <c r="A1" s="138" t="s">
        <v>126</v>
      </c>
      <c r="B1" s="138"/>
      <c r="C1" s="138"/>
      <c r="D1" s="138"/>
    </row>
    <row r="2" spans="1:4" ht="31">
      <c r="A2" s="60" t="s">
        <v>127</v>
      </c>
      <c r="B2" s="61" t="s">
        <v>116</v>
      </c>
      <c r="C2" s="61" t="s">
        <v>117</v>
      </c>
      <c r="D2" s="61" t="s">
        <v>20</v>
      </c>
    </row>
    <row r="3" spans="1:4">
      <c r="A3" s="59" t="s">
        <v>118</v>
      </c>
      <c r="B3" s="44">
        <v>4477.38</v>
      </c>
      <c r="C3" s="44">
        <v>577.87</v>
      </c>
      <c r="D3" s="44">
        <v>5055.25</v>
      </c>
    </row>
    <row r="4" spans="1:4">
      <c r="A4" s="59" t="s">
        <v>119</v>
      </c>
      <c r="B4" s="44">
        <v>489729</v>
      </c>
      <c r="C4" s="44">
        <v>546</v>
      </c>
      <c r="D4" s="44">
        <v>490275</v>
      </c>
    </row>
    <row r="5" spans="1:4">
      <c r="A5" s="59" t="s">
        <v>120</v>
      </c>
      <c r="B5" s="44">
        <v>109.38</v>
      </c>
      <c r="C5" s="44">
        <v>0.94</v>
      </c>
      <c r="D5" s="37"/>
    </row>
    <row r="6" spans="1:4">
      <c r="A6" s="59" t="s">
        <v>121</v>
      </c>
      <c r="B6" s="44">
        <v>805161</v>
      </c>
      <c r="C6" s="44">
        <v>2929</v>
      </c>
      <c r="D6" s="44">
        <v>808090</v>
      </c>
    </row>
    <row r="7" spans="1:4">
      <c r="A7" s="59" t="s">
        <v>122</v>
      </c>
      <c r="B7" s="34"/>
      <c r="C7" s="44">
        <v>5.07</v>
      </c>
      <c r="D7" s="44">
        <v>184.9</v>
      </c>
    </row>
    <row r="8" spans="1:4">
      <c r="A8" s="59" t="s">
        <v>123</v>
      </c>
      <c r="B8" s="44">
        <v>4469.33</v>
      </c>
      <c r="C8" s="44">
        <v>577.84</v>
      </c>
      <c r="D8" s="44">
        <v>5047.17</v>
      </c>
    </row>
    <row r="9" spans="1:4">
      <c r="A9" s="59" t="s">
        <v>124</v>
      </c>
      <c r="B9" s="44">
        <v>42440</v>
      </c>
      <c r="C9" s="44">
        <v>185</v>
      </c>
      <c r="D9" s="44">
        <v>42625</v>
      </c>
    </row>
    <row r="10" spans="1:4">
      <c r="A10" s="59" t="s">
        <v>125</v>
      </c>
      <c r="B10" s="34"/>
      <c r="C10" s="44">
        <v>0.32</v>
      </c>
      <c r="D10" s="44">
        <v>9.82</v>
      </c>
    </row>
  </sheetData>
  <mergeCells count="1">
    <mergeCell ref="A1:D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sqref="A1:E1"/>
    </sheetView>
  </sheetViews>
  <sheetFormatPr defaultColWidth="10.83203125" defaultRowHeight="15.5"/>
  <cols>
    <col min="1" max="1" width="10.83203125" style="1"/>
    <col min="2" max="4" width="10.83203125" style="1" customWidth="1"/>
    <col min="5" max="5" width="16.83203125" style="1" customWidth="1"/>
    <col min="6" max="6" width="3" style="1" customWidth="1"/>
    <col min="7" max="7" width="9.6640625" style="1" bestFit="1" customWidth="1"/>
    <col min="8" max="12" width="13.1640625" style="1" customWidth="1"/>
    <col min="13" max="16384" width="10.83203125" style="1"/>
  </cols>
  <sheetData>
    <row r="1" spans="1:12">
      <c r="A1" s="138" t="s">
        <v>144</v>
      </c>
      <c r="B1" s="138"/>
      <c r="C1" s="138"/>
      <c r="D1" s="138"/>
      <c r="E1" s="138"/>
      <c r="G1" s="138" t="s">
        <v>146</v>
      </c>
      <c r="H1" s="138"/>
      <c r="I1" s="138"/>
      <c r="J1" s="138"/>
      <c r="K1" s="138"/>
      <c r="L1" s="138"/>
    </row>
    <row r="2" spans="1:12" s="13" customFormat="1" ht="45" customHeight="1">
      <c r="A2" s="67" t="s">
        <v>131</v>
      </c>
      <c r="B2" s="68" t="s">
        <v>145</v>
      </c>
      <c r="C2" s="68" t="s">
        <v>128</v>
      </c>
      <c r="D2" s="68" t="s">
        <v>129</v>
      </c>
      <c r="E2" s="68" t="s">
        <v>130</v>
      </c>
      <c r="G2" s="71" t="s">
        <v>139</v>
      </c>
      <c r="H2" s="14" t="s">
        <v>147</v>
      </c>
      <c r="I2" s="14" t="s">
        <v>148</v>
      </c>
      <c r="J2" s="14" t="s">
        <v>149</v>
      </c>
      <c r="K2" s="14" t="s">
        <v>150</v>
      </c>
      <c r="L2" s="14" t="s">
        <v>151</v>
      </c>
    </row>
    <row r="3" spans="1:12">
      <c r="A3" s="42" t="s">
        <v>132</v>
      </c>
      <c r="B3" s="43">
        <v>8479000</v>
      </c>
      <c r="C3" s="43">
        <v>562800</v>
      </c>
      <c r="D3" s="133">
        <v>66.400000000000006</v>
      </c>
      <c r="E3" s="133">
        <v>331.9</v>
      </c>
      <c r="G3" s="64" t="s">
        <v>140</v>
      </c>
      <c r="H3" s="44">
        <v>164</v>
      </c>
      <c r="I3" s="43">
        <v>19291</v>
      </c>
      <c r="J3" s="44">
        <v>9</v>
      </c>
      <c r="K3" s="43">
        <v>1171</v>
      </c>
      <c r="L3" s="44">
        <v>140</v>
      </c>
    </row>
    <row r="4" spans="1:12">
      <c r="A4" s="42" t="s">
        <v>133</v>
      </c>
      <c r="B4" s="43">
        <v>8084000</v>
      </c>
      <c r="C4" s="43">
        <v>844800</v>
      </c>
      <c r="D4" s="134">
        <v>104.5</v>
      </c>
      <c r="E4" s="134">
        <v>522.5</v>
      </c>
      <c r="G4" s="64" t="s">
        <v>141</v>
      </c>
      <c r="H4" s="44">
        <v>154</v>
      </c>
      <c r="I4" s="43">
        <v>4747</v>
      </c>
      <c r="J4" s="44" t="s">
        <v>62</v>
      </c>
      <c r="K4" s="44">
        <v>323</v>
      </c>
      <c r="L4" s="44" t="s">
        <v>62</v>
      </c>
    </row>
    <row r="5" spans="1:12">
      <c r="A5" s="42" t="s">
        <v>134</v>
      </c>
      <c r="B5" s="43">
        <v>8441000</v>
      </c>
      <c r="C5" s="43">
        <v>727200</v>
      </c>
      <c r="D5" s="134"/>
      <c r="E5" s="134"/>
      <c r="G5" s="64" t="s">
        <v>142</v>
      </c>
      <c r="H5" s="44">
        <v>27</v>
      </c>
      <c r="I5" s="43">
        <v>1548</v>
      </c>
      <c r="J5" s="44" t="s">
        <v>62</v>
      </c>
      <c r="K5" s="44">
        <v>113</v>
      </c>
      <c r="L5" s="44" t="s">
        <v>62</v>
      </c>
    </row>
    <row r="6" spans="1:12">
      <c r="A6" s="42" t="s">
        <v>135</v>
      </c>
      <c r="B6" s="43">
        <v>8741000</v>
      </c>
      <c r="C6" s="43">
        <v>462400</v>
      </c>
      <c r="D6" s="134">
        <v>52.9</v>
      </c>
      <c r="E6" s="134">
        <v>264.5</v>
      </c>
      <c r="G6" s="72" t="s">
        <v>143</v>
      </c>
      <c r="H6" s="62">
        <v>90</v>
      </c>
      <c r="I6" s="70">
        <v>4655</v>
      </c>
      <c r="J6" s="62" t="s">
        <v>62</v>
      </c>
      <c r="K6" s="62">
        <v>461</v>
      </c>
      <c r="L6" s="62" t="s">
        <v>62</v>
      </c>
    </row>
    <row r="7" spans="1:12">
      <c r="A7" s="42" t="s">
        <v>136</v>
      </c>
      <c r="B7" s="43">
        <v>8034000</v>
      </c>
      <c r="C7" s="43">
        <v>232200</v>
      </c>
      <c r="D7" s="134"/>
      <c r="E7" s="134"/>
    </row>
    <row r="8" spans="1:12">
      <c r="A8" s="42" t="s">
        <v>137</v>
      </c>
      <c r="B8" s="43">
        <v>7138000</v>
      </c>
      <c r="C8" s="43">
        <v>69600</v>
      </c>
      <c r="D8" s="134">
        <v>9.8000000000000007</v>
      </c>
      <c r="E8" s="135">
        <v>48.8</v>
      </c>
    </row>
    <row r="9" spans="1:12">
      <c r="A9" s="42" t="s">
        <v>138</v>
      </c>
      <c r="B9" s="43">
        <v>6629000</v>
      </c>
      <c r="C9" s="43">
        <v>12000</v>
      </c>
      <c r="D9" s="134">
        <v>1.8</v>
      </c>
      <c r="E9" s="134">
        <v>9.1</v>
      </c>
    </row>
    <row r="10" spans="1:12">
      <c r="A10" s="69" t="s">
        <v>20</v>
      </c>
      <c r="B10" s="70">
        <v>55546000</v>
      </c>
      <c r="C10" s="70">
        <v>2911000</v>
      </c>
      <c r="D10" s="136"/>
      <c r="E10" s="136"/>
    </row>
    <row r="11" spans="1:12">
      <c r="D11" s="65"/>
      <c r="E11" s="65"/>
    </row>
  </sheetData>
  <mergeCells count="2">
    <mergeCell ref="A1:E1"/>
    <mergeCell ref="G1:L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B1" workbookViewId="0">
      <selection activeCell="L9" sqref="L9"/>
    </sheetView>
  </sheetViews>
  <sheetFormatPr defaultColWidth="10.6640625" defaultRowHeight="15.5"/>
  <cols>
    <col min="1" max="1" width="18.6640625" bestFit="1" customWidth="1"/>
    <col min="2" max="2" width="17.58203125" customWidth="1"/>
    <col min="3" max="6" width="12" customWidth="1"/>
    <col min="7" max="7" width="3" customWidth="1"/>
    <col min="8" max="8" width="40.5" style="1" bestFit="1" customWidth="1"/>
    <col min="9" max="10" width="9" style="1" bestFit="1" customWidth="1"/>
  </cols>
  <sheetData>
    <row r="1" spans="1:10" ht="30" customHeight="1">
      <c r="A1" s="142" t="s">
        <v>163</v>
      </c>
      <c r="B1" s="142"/>
      <c r="C1" s="142"/>
      <c r="D1" s="142"/>
      <c r="E1" s="142"/>
      <c r="F1" s="142"/>
      <c r="H1" s="142" t="s">
        <v>172</v>
      </c>
      <c r="I1" s="142"/>
      <c r="J1" s="142"/>
    </row>
    <row r="2" spans="1:10" s="66" customFormat="1">
      <c r="A2" s="75"/>
      <c r="B2" s="143" t="s">
        <v>152</v>
      </c>
      <c r="C2" s="144" t="s">
        <v>153</v>
      </c>
      <c r="D2" s="144"/>
      <c r="E2" s="144"/>
      <c r="F2" s="144"/>
      <c r="H2" s="31"/>
      <c r="I2" s="141" t="s">
        <v>164</v>
      </c>
      <c r="J2" s="141"/>
    </row>
    <row r="3" spans="1:10" s="32" customFormat="1">
      <c r="A3" s="23" t="s">
        <v>131</v>
      </c>
      <c r="B3" s="144"/>
      <c r="C3" s="24" t="s">
        <v>154</v>
      </c>
      <c r="D3" s="24" t="s">
        <v>155</v>
      </c>
      <c r="E3" s="24" t="s">
        <v>156</v>
      </c>
      <c r="F3" s="24" t="s">
        <v>157</v>
      </c>
      <c r="H3" s="50"/>
      <c r="I3" s="81">
        <v>2010</v>
      </c>
      <c r="J3" s="81">
        <v>2005</v>
      </c>
    </row>
    <row r="4" spans="1:10">
      <c r="A4" t="s">
        <v>132</v>
      </c>
      <c r="B4" s="35">
        <v>10690310</v>
      </c>
      <c r="C4" s="73">
        <v>0.99570000000000003</v>
      </c>
      <c r="D4" s="73">
        <v>4.1999999999999997E-3</v>
      </c>
      <c r="E4" s="73">
        <v>1E-4</v>
      </c>
      <c r="F4" s="73">
        <v>1E-4</v>
      </c>
      <c r="H4" s="18" t="s">
        <v>165</v>
      </c>
      <c r="I4" s="84">
        <v>128057</v>
      </c>
      <c r="J4" s="84">
        <v>127768</v>
      </c>
    </row>
    <row r="5" spans="1:10">
      <c r="A5" t="s">
        <v>133</v>
      </c>
      <c r="B5" s="35">
        <v>11227724</v>
      </c>
      <c r="C5" s="73">
        <v>0.80810000000000004</v>
      </c>
      <c r="D5" s="73">
        <v>0.18890000000000001</v>
      </c>
      <c r="E5" s="73">
        <v>2.5000000000000001E-3</v>
      </c>
      <c r="F5" s="73">
        <v>5.0000000000000001E-4</v>
      </c>
      <c r="H5" s="18" t="s">
        <v>166</v>
      </c>
      <c r="I5" s="84">
        <v>31927</v>
      </c>
      <c r="J5" s="84">
        <v>32323</v>
      </c>
    </row>
    <row r="6" spans="1:10">
      <c r="A6" t="s">
        <v>134</v>
      </c>
      <c r="B6" s="35">
        <v>11209657</v>
      </c>
      <c r="C6" s="73">
        <v>0.4607</v>
      </c>
      <c r="D6" s="73">
        <v>0.52780000000000005</v>
      </c>
      <c r="E6" s="73">
        <v>9.9000000000000008E-3</v>
      </c>
      <c r="F6" s="73">
        <v>1.6000000000000001E-3</v>
      </c>
      <c r="H6" s="18" t="s">
        <v>167</v>
      </c>
      <c r="I6" s="84">
        <v>706000</v>
      </c>
      <c r="J6" s="84"/>
    </row>
    <row r="7" spans="1:10">
      <c r="A7" t="s">
        <v>135</v>
      </c>
      <c r="B7" s="35">
        <v>11037036</v>
      </c>
      <c r="C7" s="73">
        <v>0.26550000000000001</v>
      </c>
      <c r="D7" s="73">
        <v>0.71399999999999997</v>
      </c>
      <c r="E7" s="73">
        <v>1.8100000000000002E-2</v>
      </c>
      <c r="F7" s="73">
        <v>2.3999999999999998E-3</v>
      </c>
      <c r="H7" s="18" t="s">
        <v>168</v>
      </c>
      <c r="I7" s="84">
        <v>251000</v>
      </c>
      <c r="J7" s="85">
        <v>261924</v>
      </c>
    </row>
    <row r="8" spans="1:10">
      <c r="A8" t="s">
        <v>71</v>
      </c>
      <c r="B8" s="35">
        <v>20513724</v>
      </c>
      <c r="C8" s="73">
        <v>0.1537</v>
      </c>
      <c r="D8" s="73">
        <v>0.81020000000000003</v>
      </c>
      <c r="E8" s="73">
        <v>3.27E-2</v>
      </c>
      <c r="F8" s="73">
        <v>3.5000000000000001E-3</v>
      </c>
      <c r="H8" s="18" t="s">
        <v>169</v>
      </c>
      <c r="I8" s="83"/>
      <c r="J8" s="82">
        <v>5.59</v>
      </c>
    </row>
    <row r="9" spans="1:10">
      <c r="A9" t="s">
        <v>72</v>
      </c>
      <c r="B9" s="35">
        <v>21316584</v>
      </c>
      <c r="C9" s="73">
        <v>9.1499999999999998E-2</v>
      </c>
      <c r="D9" s="73">
        <v>0.84</v>
      </c>
      <c r="E9" s="73">
        <v>6.0199999999999997E-2</v>
      </c>
      <c r="F9" s="73">
        <v>4.3E-3</v>
      </c>
      <c r="H9" s="18" t="s">
        <v>170</v>
      </c>
      <c r="I9" s="83"/>
      <c r="J9" s="82">
        <v>2.0499999999999998</v>
      </c>
    </row>
    <row r="10" spans="1:10">
      <c r="A10" t="s">
        <v>73</v>
      </c>
      <c r="B10" s="35">
        <v>19491715</v>
      </c>
      <c r="C10" s="73">
        <v>6.83E-2</v>
      </c>
      <c r="D10" s="73">
        <v>0.82450000000000001</v>
      </c>
      <c r="E10" s="73">
        <v>0.1024</v>
      </c>
      <c r="F10" s="73">
        <v>4.7999999999999996E-3</v>
      </c>
      <c r="H10" s="28" t="s">
        <v>171</v>
      </c>
      <c r="I10" s="86"/>
      <c r="J10" s="87">
        <v>8.1</v>
      </c>
    </row>
    <row r="11" spans="1:10">
      <c r="A11" s="76" t="s">
        <v>158</v>
      </c>
      <c r="B11" s="77">
        <v>20495685</v>
      </c>
      <c r="C11" s="78">
        <v>5.6099999999999997E-2</v>
      </c>
      <c r="D11" s="78">
        <v>0.70630000000000004</v>
      </c>
      <c r="E11" s="78">
        <v>0.23350000000000001</v>
      </c>
      <c r="F11" s="78">
        <v>4.0000000000000001E-3</v>
      </c>
    </row>
    <row r="12" spans="1:10">
      <c r="B12" s="35"/>
      <c r="C12" s="145" t="s">
        <v>159</v>
      </c>
      <c r="D12" s="145"/>
      <c r="E12" s="145"/>
      <c r="F12" s="145"/>
    </row>
    <row r="13" spans="1:10">
      <c r="A13" t="s">
        <v>132</v>
      </c>
      <c r="B13" s="35">
        <v>10690310</v>
      </c>
      <c r="C13" s="35">
        <v>10644341.666999999</v>
      </c>
      <c r="D13" s="35">
        <v>44899.301999999996</v>
      </c>
      <c r="E13" s="35">
        <v>1069.0309999999999</v>
      </c>
      <c r="F13" s="35">
        <v>1069.0309999999999</v>
      </c>
    </row>
    <row r="14" spans="1:10">
      <c r="A14" t="s">
        <v>133</v>
      </c>
      <c r="B14" s="35">
        <v>11227724</v>
      </c>
      <c r="C14" s="35">
        <v>9073123.7643999998</v>
      </c>
      <c r="D14" s="35">
        <v>2120917.0636</v>
      </c>
      <c r="E14" s="35">
        <v>28069.31</v>
      </c>
      <c r="F14" s="35">
        <v>5613.8620000000001</v>
      </c>
    </row>
    <row r="15" spans="1:10">
      <c r="A15" t="s">
        <v>134</v>
      </c>
      <c r="B15" s="35">
        <v>11209657</v>
      </c>
      <c r="C15" s="35"/>
      <c r="D15" s="35">
        <v>5916456.9646000005</v>
      </c>
      <c r="E15" s="35">
        <v>110975.60430000001</v>
      </c>
      <c r="F15" s="35">
        <v>17935.4512</v>
      </c>
    </row>
    <row r="16" spans="1:10">
      <c r="A16" t="s">
        <v>135</v>
      </c>
      <c r="B16" s="35">
        <v>11037036</v>
      </c>
      <c r="C16" s="35"/>
      <c r="D16" s="35"/>
      <c r="E16" s="35">
        <v>199770.35160000002</v>
      </c>
      <c r="F16" s="35">
        <v>26488.886399999999</v>
      </c>
    </row>
    <row r="17" spans="1:6">
      <c r="A17" t="s">
        <v>71</v>
      </c>
      <c r="B17" s="35">
        <v>20513724</v>
      </c>
      <c r="C17" s="35">
        <v>3152959.3788000001</v>
      </c>
      <c r="D17" s="35"/>
      <c r="E17" s="35"/>
      <c r="F17" s="35">
        <v>71798.034</v>
      </c>
    </row>
    <row r="18" spans="1:6">
      <c r="A18" t="s">
        <v>72</v>
      </c>
      <c r="B18" s="35">
        <v>21316584</v>
      </c>
      <c r="C18" s="35">
        <v>1950467.436</v>
      </c>
      <c r="D18" s="35">
        <v>17905930.559999999</v>
      </c>
      <c r="E18" s="35"/>
      <c r="F18" s="35"/>
    </row>
    <row r="19" spans="1:6">
      <c r="A19" t="s">
        <v>73</v>
      </c>
      <c r="B19" s="35">
        <v>19491715</v>
      </c>
      <c r="C19" s="35">
        <v>1331284.1344999999</v>
      </c>
      <c r="D19" s="35">
        <v>16070919.0175</v>
      </c>
      <c r="E19" s="35">
        <v>1995951.6160000002</v>
      </c>
      <c r="F19" s="35"/>
    </row>
    <row r="20" spans="1:6">
      <c r="A20" t="s">
        <v>158</v>
      </c>
      <c r="B20" s="79">
        <v>20495685</v>
      </c>
      <c r="C20" s="35">
        <v>1149807.9284999999</v>
      </c>
      <c r="D20" s="35">
        <v>14476102.3155</v>
      </c>
      <c r="E20" s="35">
        <v>4785742.4475000007</v>
      </c>
      <c r="F20" s="35">
        <v>81982.740000000005</v>
      </c>
    </row>
    <row r="21" spans="1:6">
      <c r="A21" s="32" t="s">
        <v>20</v>
      </c>
      <c r="B21" s="80">
        <v>125982435</v>
      </c>
      <c r="C21" s="35">
        <v>35396606.347099997</v>
      </c>
      <c r="D21" s="35">
        <v>81035888.112000003</v>
      </c>
      <c r="E21" s="35">
        <v>9075635.4920000006</v>
      </c>
      <c r="F21" s="35">
        <v>390109.54779999994</v>
      </c>
    </row>
    <row r="22" spans="1:6">
      <c r="B22" s="35"/>
      <c r="C22" s="146" t="s">
        <v>160</v>
      </c>
      <c r="D22" s="146"/>
      <c r="E22" s="146"/>
      <c r="F22" s="146"/>
    </row>
    <row r="23" spans="1:6">
      <c r="A23" t="s">
        <v>161</v>
      </c>
      <c r="B23" s="137" t="s">
        <v>161</v>
      </c>
      <c r="C23" s="74"/>
      <c r="D23" s="74"/>
      <c r="E23" s="74"/>
      <c r="F23" s="74"/>
    </row>
    <row r="24" spans="1:6">
      <c r="A24" t="s">
        <v>162</v>
      </c>
      <c r="B24" s="137" t="s">
        <v>162</v>
      </c>
      <c r="C24" s="35">
        <v>43.8</v>
      </c>
      <c r="D24" s="35">
        <v>52.3</v>
      </c>
      <c r="E24" s="35">
        <v>3.8</v>
      </c>
      <c r="F24" s="35">
        <v>0.2</v>
      </c>
    </row>
    <row r="25" spans="1:6">
      <c r="B25" s="137" t="s">
        <v>258</v>
      </c>
    </row>
  </sheetData>
  <mergeCells count="7">
    <mergeCell ref="C12:F12"/>
    <mergeCell ref="C22:F22"/>
    <mergeCell ref="I2:J2"/>
    <mergeCell ref="H1:J1"/>
    <mergeCell ref="B2:B3"/>
    <mergeCell ref="C2:F2"/>
    <mergeCell ref="A1:F1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workbookViewId="0">
      <selection sqref="A1:E1"/>
    </sheetView>
  </sheetViews>
  <sheetFormatPr defaultColWidth="10.83203125" defaultRowHeight="15.5"/>
  <cols>
    <col min="1" max="1" width="20" style="1" bestFit="1" customWidth="1"/>
    <col min="2" max="5" width="10.83203125" style="1" customWidth="1"/>
    <col min="6" max="6" width="3" style="1" customWidth="1"/>
    <col min="7" max="11" width="10.83203125" style="1"/>
    <col min="12" max="12" width="3" style="1" customWidth="1"/>
    <col min="13" max="13" width="12.1640625" style="1" bestFit="1" customWidth="1"/>
    <col min="14" max="19" width="11.83203125" style="1" customWidth="1"/>
    <col min="20" max="20" width="15" style="1" customWidth="1"/>
    <col min="21" max="16384" width="10.83203125" style="1"/>
  </cols>
  <sheetData>
    <row r="1" spans="1:20" ht="30" customHeight="1">
      <c r="A1" s="142" t="s">
        <v>183</v>
      </c>
      <c r="B1" s="142"/>
      <c r="C1" s="142"/>
      <c r="D1" s="142"/>
      <c r="E1" s="142"/>
      <c r="F1" s="63"/>
      <c r="G1" s="142" t="s">
        <v>184</v>
      </c>
      <c r="H1" s="142"/>
      <c r="I1" s="142"/>
      <c r="J1" s="142"/>
      <c r="K1" s="142"/>
      <c r="M1" s="147" t="s">
        <v>197</v>
      </c>
      <c r="N1" s="147"/>
      <c r="O1" s="147"/>
      <c r="P1" s="147"/>
      <c r="Q1" s="147"/>
      <c r="R1" s="147"/>
      <c r="S1" s="147"/>
      <c r="T1" s="147"/>
    </row>
    <row r="2" spans="1:20" s="2" customFormat="1" ht="15" customHeight="1">
      <c r="B2" s="140" t="s">
        <v>173</v>
      </c>
      <c r="C2" s="140"/>
      <c r="D2" s="140"/>
      <c r="E2" s="140"/>
      <c r="H2" s="2" t="s">
        <v>185</v>
      </c>
      <c r="I2" s="2" t="s">
        <v>185</v>
      </c>
      <c r="J2" s="2" t="s">
        <v>189</v>
      </c>
      <c r="K2" s="2" t="s">
        <v>189</v>
      </c>
      <c r="M2" s="96"/>
      <c r="N2" s="12" t="s">
        <v>198</v>
      </c>
      <c r="O2" s="12" t="s">
        <v>198</v>
      </c>
      <c r="P2" s="12" t="s">
        <v>199</v>
      </c>
      <c r="S2" s="12" t="s">
        <v>201</v>
      </c>
      <c r="T2" s="12" t="s">
        <v>203</v>
      </c>
    </row>
    <row r="3" spans="1:20" s="2" customFormat="1">
      <c r="A3" s="24" t="s">
        <v>178</v>
      </c>
      <c r="B3" s="24" t="s">
        <v>174</v>
      </c>
      <c r="C3" s="24" t="s">
        <v>175</v>
      </c>
      <c r="D3" s="24" t="s">
        <v>176</v>
      </c>
      <c r="E3" s="24" t="s">
        <v>177</v>
      </c>
      <c r="H3" s="2" t="s">
        <v>186</v>
      </c>
      <c r="I3" s="2" t="s">
        <v>190</v>
      </c>
      <c r="J3" s="2" t="s">
        <v>191</v>
      </c>
      <c r="K3" s="2" t="s">
        <v>191</v>
      </c>
      <c r="M3" s="1"/>
      <c r="N3" s="36">
        <v>2012</v>
      </c>
      <c r="O3" s="36">
        <v>2013</v>
      </c>
      <c r="P3" s="36" t="s">
        <v>200</v>
      </c>
      <c r="Q3" s="36" t="s">
        <v>128</v>
      </c>
      <c r="R3" s="36" t="s">
        <v>63</v>
      </c>
      <c r="S3" s="36" t="s">
        <v>202</v>
      </c>
      <c r="T3" s="36" t="s">
        <v>204</v>
      </c>
    </row>
    <row r="4" spans="1:20">
      <c r="A4" s="1" t="s">
        <v>174</v>
      </c>
      <c r="B4" s="8" t="s">
        <v>179</v>
      </c>
      <c r="C4" s="89">
        <v>52</v>
      </c>
      <c r="D4" s="89">
        <v>362</v>
      </c>
      <c r="E4" s="89">
        <v>184</v>
      </c>
      <c r="G4" s="92" t="s">
        <v>188</v>
      </c>
      <c r="H4" s="24" t="s">
        <v>187</v>
      </c>
      <c r="I4" s="24" t="s">
        <v>187</v>
      </c>
      <c r="J4" s="24" t="s">
        <v>192</v>
      </c>
      <c r="K4" s="24" t="s">
        <v>193</v>
      </c>
      <c r="M4" s="6"/>
      <c r="N4" s="95"/>
      <c r="O4" s="95"/>
      <c r="P4" s="40" t="s">
        <v>180</v>
      </c>
      <c r="Q4" s="95"/>
      <c r="R4" s="95"/>
      <c r="S4" s="40" t="s">
        <v>181</v>
      </c>
      <c r="T4" s="40" t="s">
        <v>182</v>
      </c>
    </row>
    <row r="5" spans="1:20">
      <c r="A5" s="1" t="s">
        <v>175</v>
      </c>
      <c r="B5" s="8">
        <v>53</v>
      </c>
      <c r="C5" s="8" t="s">
        <v>179</v>
      </c>
      <c r="D5" s="89">
        <v>373</v>
      </c>
      <c r="E5" s="89">
        <v>237</v>
      </c>
      <c r="F5" s="89"/>
      <c r="G5" s="1" t="s">
        <v>194</v>
      </c>
      <c r="H5" s="90">
        <v>1000</v>
      </c>
      <c r="I5" s="90">
        <v>2000</v>
      </c>
      <c r="J5" s="90">
        <v>300</v>
      </c>
      <c r="K5" s="90">
        <v>100</v>
      </c>
      <c r="M5" s="38" t="s">
        <v>0</v>
      </c>
      <c r="N5" s="97">
        <v>313847465</v>
      </c>
      <c r="O5" s="97">
        <v>316668567</v>
      </c>
      <c r="P5" s="97">
        <f>O5-N5</f>
        <v>2821102</v>
      </c>
      <c r="Q5" s="97">
        <v>4293433</v>
      </c>
      <c r="R5" s="97">
        <v>2633180</v>
      </c>
      <c r="S5" s="97">
        <f>Q5-R5</f>
        <v>1660253</v>
      </c>
      <c r="T5" s="97">
        <f>P5-S5</f>
        <v>1160849</v>
      </c>
    </row>
    <row r="6" spans="1:20">
      <c r="A6" s="1" t="s">
        <v>176</v>
      </c>
      <c r="B6" s="89">
        <v>178</v>
      </c>
      <c r="C6" s="89">
        <v>304</v>
      </c>
      <c r="D6" s="8" t="s">
        <v>179</v>
      </c>
      <c r="E6" s="89">
        <v>419</v>
      </c>
      <c r="F6" s="89"/>
      <c r="G6" s="1" t="s">
        <v>195</v>
      </c>
      <c r="H6" s="91">
        <v>1000</v>
      </c>
      <c r="I6" s="90">
        <v>2000</v>
      </c>
      <c r="J6" s="90">
        <v>100</v>
      </c>
      <c r="K6" s="90">
        <v>300</v>
      </c>
      <c r="M6" s="41" t="s">
        <v>1</v>
      </c>
      <c r="N6" s="98">
        <v>114975406</v>
      </c>
      <c r="O6" s="98">
        <v>116220947</v>
      </c>
      <c r="P6" s="98">
        <f>O6-N6</f>
        <v>1245541</v>
      </c>
      <c r="Q6" s="98">
        <v>2169586</v>
      </c>
      <c r="R6" s="98">
        <v>563379</v>
      </c>
      <c r="S6" s="98"/>
      <c r="T6" s="98"/>
    </row>
    <row r="7" spans="1:20">
      <c r="A7" s="6" t="s">
        <v>177</v>
      </c>
      <c r="B7" s="94">
        <v>43</v>
      </c>
      <c r="C7" s="94">
        <v>207</v>
      </c>
      <c r="D7" s="94">
        <v>329</v>
      </c>
      <c r="E7" s="95" t="s">
        <v>179</v>
      </c>
      <c r="F7" s="89"/>
      <c r="G7" s="6" t="s">
        <v>196</v>
      </c>
      <c r="H7" s="93">
        <v>100</v>
      </c>
      <c r="I7" s="93">
        <v>100</v>
      </c>
      <c r="J7" s="93">
        <v>300</v>
      </c>
      <c r="K7" s="93">
        <v>33</v>
      </c>
    </row>
    <row r="8" spans="1:20">
      <c r="F8" s="8"/>
    </row>
  </sheetData>
  <mergeCells count="4">
    <mergeCell ref="G1:K1"/>
    <mergeCell ref="M1:T1"/>
    <mergeCell ref="B2:E2"/>
    <mergeCell ref="A1:E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workbookViewId="0">
      <selection sqref="A1:G1"/>
    </sheetView>
  </sheetViews>
  <sheetFormatPr defaultColWidth="10.83203125" defaultRowHeight="15.5"/>
  <cols>
    <col min="1" max="1" width="21" style="1" bestFit="1" customWidth="1"/>
    <col min="2" max="2" width="7.83203125" style="1" bestFit="1" customWidth="1"/>
    <col min="3" max="7" width="9.33203125" style="1" bestFit="1" customWidth="1"/>
    <col min="8" max="8" width="3" style="1" customWidth="1"/>
    <col min="9" max="9" width="7.1640625" style="1" customWidth="1"/>
    <col min="10" max="14" width="10.83203125" style="1" customWidth="1"/>
    <col min="15" max="15" width="3" style="1" customWidth="1"/>
    <col min="16" max="16" width="20.33203125" style="1" bestFit="1" customWidth="1"/>
    <col min="17" max="19" width="12" style="1" customWidth="1"/>
    <col min="20" max="16384" width="10.83203125" style="1"/>
  </cols>
  <sheetData>
    <row r="1" spans="1:19" s="106" customFormat="1" ht="30" customHeight="1">
      <c r="A1" s="149" t="s">
        <v>209</v>
      </c>
      <c r="B1" s="149"/>
      <c r="C1" s="149"/>
      <c r="D1" s="149"/>
      <c r="E1" s="149"/>
      <c r="F1" s="149"/>
      <c r="G1" s="149"/>
      <c r="I1" s="150" t="s">
        <v>222</v>
      </c>
      <c r="J1" s="150"/>
      <c r="K1" s="150"/>
      <c r="L1" s="150"/>
      <c r="M1" s="150"/>
      <c r="N1" s="150"/>
      <c r="P1" s="148" t="s">
        <v>228</v>
      </c>
      <c r="Q1" s="148"/>
      <c r="R1" s="148"/>
      <c r="S1" s="148"/>
    </row>
    <row r="2" spans="1:19">
      <c r="A2" s="26" t="s">
        <v>210</v>
      </c>
      <c r="B2" s="27">
        <v>1980</v>
      </c>
      <c r="C2" s="27">
        <v>1990</v>
      </c>
      <c r="D2" s="27">
        <v>2000</v>
      </c>
      <c r="E2" s="27">
        <v>2010</v>
      </c>
      <c r="F2" s="27">
        <v>2020</v>
      </c>
      <c r="G2" s="27">
        <v>2030</v>
      </c>
      <c r="I2" s="28"/>
      <c r="J2" s="107" t="s">
        <v>211</v>
      </c>
      <c r="K2" s="108" t="s">
        <v>212</v>
      </c>
      <c r="L2" s="108" t="s">
        <v>213</v>
      </c>
      <c r="M2" s="108" t="s">
        <v>214</v>
      </c>
      <c r="N2" s="108" t="s">
        <v>215</v>
      </c>
      <c r="P2" s="47"/>
      <c r="Q2" s="46" t="s">
        <v>223</v>
      </c>
      <c r="R2" s="46" t="s">
        <v>225</v>
      </c>
      <c r="S2" s="46" t="s">
        <v>227</v>
      </c>
    </row>
    <row r="3" spans="1:19">
      <c r="A3" s="18" t="s">
        <v>205</v>
      </c>
      <c r="B3" s="99">
        <v>190319.52499999999</v>
      </c>
      <c r="C3" s="99">
        <v>302816.61200000002</v>
      </c>
      <c r="D3" s="99">
        <v>455324.72399999999</v>
      </c>
      <c r="E3" s="99">
        <v>660286.14500000002</v>
      </c>
      <c r="F3" s="99">
        <v>846363.12199999997</v>
      </c>
      <c r="G3" s="99">
        <v>957649.05900000001</v>
      </c>
      <c r="I3" s="18"/>
      <c r="J3" s="151" t="s">
        <v>216</v>
      </c>
      <c r="K3" s="151"/>
      <c r="L3" s="151"/>
      <c r="M3" s="151"/>
      <c r="N3" s="151"/>
      <c r="P3" s="50"/>
      <c r="Q3" s="27" t="s">
        <v>224</v>
      </c>
      <c r="R3" s="27" t="s">
        <v>226</v>
      </c>
      <c r="S3" s="27" t="s">
        <v>224</v>
      </c>
    </row>
    <row r="4" spans="1:19" ht="15" customHeight="1">
      <c r="A4" s="18" t="s">
        <v>206</v>
      </c>
      <c r="B4" s="99">
        <v>792851.11300000001</v>
      </c>
      <c r="C4" s="99">
        <v>842378.61699999997</v>
      </c>
      <c r="D4" s="99">
        <v>813792.01300000004</v>
      </c>
      <c r="E4" s="99">
        <v>681049.00699999998</v>
      </c>
      <c r="F4" s="99">
        <v>541428.39</v>
      </c>
      <c r="G4" s="99">
        <v>435427.00900000002</v>
      </c>
      <c r="I4" s="102" t="s">
        <v>205</v>
      </c>
      <c r="J4" s="103">
        <v>159.11000000000001</v>
      </c>
      <c r="K4" s="103"/>
      <c r="L4" s="103">
        <v>145.01</v>
      </c>
      <c r="M4" s="103"/>
      <c r="N4" s="103">
        <v>113.15</v>
      </c>
      <c r="P4" s="18" t="s">
        <v>218</v>
      </c>
      <c r="Q4" s="104">
        <v>8714000</v>
      </c>
      <c r="R4" s="104">
        <v>1078000</v>
      </c>
      <c r="S4" s="104">
        <v>9792000</v>
      </c>
    </row>
    <row r="5" spans="1:19">
      <c r="A5" s="18" t="s">
        <v>20</v>
      </c>
      <c r="B5" s="99">
        <v>983170.63800000004</v>
      </c>
      <c r="C5" s="99">
        <v>1145195.22899999</v>
      </c>
      <c r="D5" s="99">
        <v>1269116.737</v>
      </c>
      <c r="E5" s="99">
        <v>1341335.152</v>
      </c>
      <c r="F5" s="99">
        <v>1387791.5120000001</v>
      </c>
      <c r="G5" s="99">
        <v>1393076.068</v>
      </c>
      <c r="I5" s="102" t="s">
        <v>206</v>
      </c>
      <c r="J5" s="103">
        <v>106.25</v>
      </c>
      <c r="K5" s="103"/>
      <c r="L5" s="103">
        <v>83.69</v>
      </c>
      <c r="M5" s="103"/>
      <c r="N5" s="103">
        <v>80.42</v>
      </c>
      <c r="P5" s="18" t="s">
        <v>219</v>
      </c>
      <c r="Q5" s="104">
        <v>5420000</v>
      </c>
      <c r="R5" s="104">
        <v>580000</v>
      </c>
      <c r="S5" s="105"/>
    </row>
    <row r="6" spans="1:19">
      <c r="A6" s="18" t="s">
        <v>207</v>
      </c>
      <c r="B6" s="100">
        <v>19.358000000000001</v>
      </c>
      <c r="C6" s="100"/>
      <c r="D6" s="100">
        <v>35.877000000000002</v>
      </c>
      <c r="E6" s="100">
        <v>49.225999999999999</v>
      </c>
      <c r="F6" s="100"/>
      <c r="G6" s="100">
        <v>68.742999999999995</v>
      </c>
      <c r="I6" s="18"/>
      <c r="J6" s="152" t="s">
        <v>217</v>
      </c>
      <c r="K6" s="152"/>
      <c r="L6" s="152"/>
      <c r="M6" s="152"/>
      <c r="N6" s="152"/>
      <c r="P6" s="18" t="s">
        <v>220</v>
      </c>
      <c r="Q6" s="104">
        <v>3294000</v>
      </c>
      <c r="R6" s="104">
        <v>498000</v>
      </c>
      <c r="S6" s="105"/>
    </row>
    <row r="7" spans="1:19">
      <c r="A7" s="28" t="s">
        <v>208</v>
      </c>
      <c r="B7" s="101">
        <f>(B3/B4)*100</f>
        <v>24.004446973640057</v>
      </c>
      <c r="C7" s="101">
        <f t="shared" ref="C7:F7" si="0">(C3/C4)*100</f>
        <v>35.947803741556754</v>
      </c>
      <c r="D7" s="101"/>
      <c r="E7" s="101">
        <f t="shared" ref="E7" si="1">(E3/E4)*100</f>
        <v>96.951340977434256</v>
      </c>
      <c r="F7" s="101">
        <f t="shared" si="0"/>
        <v>156.32041792267302</v>
      </c>
      <c r="G7" s="101"/>
      <c r="I7" s="28"/>
      <c r="J7" s="109"/>
      <c r="K7" s="109">
        <v>155.65</v>
      </c>
      <c r="L7" s="109"/>
      <c r="M7" s="109">
        <v>161.24</v>
      </c>
      <c r="N7" s="109">
        <v>140.69</v>
      </c>
      <c r="P7" s="28" t="s">
        <v>221</v>
      </c>
      <c r="Q7" s="110">
        <v>1260000</v>
      </c>
      <c r="R7" s="110">
        <v>76000</v>
      </c>
      <c r="S7" s="111"/>
    </row>
  </sheetData>
  <mergeCells count="5">
    <mergeCell ref="P1:S1"/>
    <mergeCell ref="A1:G1"/>
    <mergeCell ref="I1:N1"/>
    <mergeCell ref="J3:N3"/>
    <mergeCell ref="J6:N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CH1</vt:lpstr>
      <vt:lpstr>CH3</vt:lpstr>
      <vt:lpstr>CH4</vt:lpstr>
      <vt:lpstr>CH5</vt:lpstr>
      <vt:lpstr>CH6</vt:lpstr>
      <vt:lpstr>CH7</vt:lpstr>
      <vt:lpstr>CH8</vt:lpstr>
      <vt:lpstr>CH9</vt:lpstr>
      <vt:lpstr>CH10</vt:lpstr>
      <vt:lpstr>CH11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Eiko Strader</dc:creator>
  <cp:lastModifiedBy>Jennifer Lundquist</cp:lastModifiedBy>
  <dcterms:created xsi:type="dcterms:W3CDTF">2015-05-10T02:32:01Z</dcterms:created>
  <dcterms:modified xsi:type="dcterms:W3CDTF">2020-01-18T21:13:56Z</dcterms:modified>
</cp:coreProperties>
</file>